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615" tabRatio="347"/>
  </bookViews>
  <sheets>
    <sheet name="Sheet1" sheetId="1" r:id="rId1"/>
  </sheets>
  <definedNames>
    <definedName name="_xlnm._FilterDatabase" localSheetId="0" hidden="1">Sheet1!$A$1:$Y$235</definedName>
    <definedName name="_xlnm.Print_Area" localSheetId="0">Sheet1!$A$1:$J$236</definedName>
    <definedName name="_xlnm.Print_Titles" localSheetId="0">Sheet1!$2:$4</definedName>
  </definedNames>
  <calcPr calcId="144525" fullCalcOnLoad="1"/>
</workbook>
</file>

<file path=xl/sharedStrings.xml><?xml version="1.0" encoding="utf-8"?>
<sst xmlns="http://schemas.openxmlformats.org/spreadsheetml/2006/main" count="1908" uniqueCount="794">
  <si>
    <t>附件2</t>
  </si>
  <si>
    <t>桂林市2022年重大（新开工）项目投资计划表</t>
  </si>
  <si>
    <t>编制单位：桂林市重大项目推进办公室</t>
  </si>
  <si>
    <t>单位：万元</t>
  </si>
  <si>
    <t>序号</t>
  </si>
  <si>
    <t>项目名称</t>
  </si>
  <si>
    <t>建设规模及内容</t>
  </si>
  <si>
    <t>总投资</t>
  </si>
  <si>
    <t>2022年
计划投资</t>
  </si>
  <si>
    <t>建设年限</t>
  </si>
  <si>
    <t>计划开工月份</t>
  </si>
  <si>
    <t>2022年前期工作或工程形象
进度目标</t>
  </si>
  <si>
    <t>项目业主</t>
  </si>
  <si>
    <t>责任单位</t>
  </si>
  <si>
    <t>合计</t>
  </si>
  <si>
    <t>一、基础设施</t>
  </si>
  <si>
    <t>（一）交通</t>
  </si>
  <si>
    <t>——水运</t>
  </si>
  <si>
    <t>桂林港平乐港区珠子洲作业区码头一期工程项目</t>
  </si>
  <si>
    <t>项目拟建6个1000吨级港口泊位（码头水工按照靠泊2000吨级船舶设计），设计年货物吞吐能力220万吨，泊位年通过能力为250万吨。主要建设内容为码头水工、斜坡式护岸、陆域形成、道路堆场、装卸工艺设备及安装、生产及辅助生产建筑、供电照明、助导航通信工程、给排水及消防、环境保护、水土保持工程等。</t>
  </si>
  <si>
    <t>2022
-
2026</t>
  </si>
  <si>
    <t>12月开工</t>
  </si>
  <si>
    <t>完成项目设计批复，落实施工及监理单位，完成征地拆迁工作的80%；开展平整土地，形成施工水域围堰；开展斜坡式护岸施工，形成陆域；开展道路堆场施工，管线预设以及给排水及消防、助导航通信工程等。</t>
  </si>
  <si>
    <t>平乐县通盈交通建设投资有限公司</t>
  </si>
  <si>
    <t>平乐县政府</t>
  </si>
  <si>
    <t>新开</t>
  </si>
  <si>
    <t>水运</t>
  </si>
  <si>
    <t>H</t>
  </si>
  <si>
    <t>——其他公路</t>
  </si>
  <si>
    <t>G241线灌阳绕城公路工程</t>
  </si>
  <si>
    <t>全长11.265公里，路基宽26米，按一级公路标准建设。</t>
  </si>
  <si>
    <t>2022-2025</t>
  </si>
  <si>
    <t>8月开工</t>
  </si>
  <si>
    <t>完成清表工作，完成路基20%，桥涵30%。</t>
  </si>
  <si>
    <t>灌阳县交通运输局</t>
  </si>
  <si>
    <t>灌阳县政府</t>
  </si>
  <si>
    <t>其他公路</t>
  </si>
  <si>
    <t>灌平高速公路灌阳连接线</t>
  </si>
  <si>
    <t>一级公路，路基宽26米，全长4.02公里。</t>
  </si>
  <si>
    <t>2022-2024</t>
  </si>
  <si>
    <t>9月开工</t>
  </si>
  <si>
    <t>龙胜交州至区矿公路改建工程</t>
  </si>
  <si>
    <t>全长18.82公里，采用三级公路标准建设，路基宽度8.5米，全线采用沥青混凝土路面。</t>
  </si>
  <si>
    <t>3月开工</t>
  </si>
  <si>
    <t>完成交州至三门段。</t>
  </si>
  <si>
    <t>龙胜各族自治县交通运输局</t>
  </si>
  <si>
    <t>龙胜各族自治县政府</t>
  </si>
  <si>
    <t>恭城县灌平高速公路连接工程</t>
  </si>
  <si>
    <t>道路长1.3公里，宽50米，含桥梁1座（300米长、40米宽）。</t>
  </si>
  <si>
    <t>2022-2023</t>
  </si>
  <si>
    <t>完成土地征收及桥梁主体建设。</t>
  </si>
  <si>
    <t>恭城瑶族自治县交通运输局</t>
  </si>
  <si>
    <t>恭城瑶族自治县政府</t>
  </si>
  <si>
    <t>恭城县乡村道路三项工程</t>
  </si>
  <si>
    <t>项目包括自然村（屯）道路畅通工程建设里程75.235公里，自然村（屯）道路安全生命防护工程处置安全隐患里程36.05公里，</t>
  </si>
  <si>
    <t>7月开工</t>
  </si>
  <si>
    <t>项目年内完工。</t>
  </si>
  <si>
    <t>遇龙路</t>
  </si>
  <si>
    <t>项目总长约10千米，东起环城西一路金沙河立交桥，向西敷设穿越桂林国家森林公园、临桂镇，终点上跨衡柳铁路、人民路，顺接山水大道。</t>
  </si>
  <si>
    <t>开展立项、可研等前期工作。</t>
  </si>
  <si>
    <t>桂林新城投资开发集团有限公司</t>
  </si>
  <si>
    <t>市住房城乡建设局</t>
  </si>
  <si>
    <t>（二）能源</t>
  </si>
  <si>
    <t>——风电</t>
  </si>
  <si>
    <t>海洋1#风电场二期工程</t>
  </si>
  <si>
    <t>装机容量9万千瓦，升压站在原福家田升压站扩建，220千伏送出线路20公里。</t>
  </si>
  <si>
    <t>场内道路及风机基础开挖全部完成，风机基础浇筑完成80%，风机吊装完成30%。</t>
  </si>
  <si>
    <t>国家电投集团广西灵川风电有限公司</t>
  </si>
  <si>
    <t>灵川县政府</t>
  </si>
  <si>
    <t>风电</t>
  </si>
  <si>
    <t>兰田风电场项目二期</t>
  </si>
  <si>
    <t>工程总装机规模为99兆瓦，设计安装22台单机容量为4.5兆瓦的机组，35千伏集电线路架设，涉及村委：溶江、溶流、广化、潞江、三街、五福。</t>
  </si>
  <si>
    <t>1.加大资金投入，在保证安全、质量的前提下，加快施工进度，力争早日并网发电。
2.电网送出线路的设计及手续办理。
3.机位点场址开挖，浇筑风机基础</t>
  </si>
  <si>
    <t>灵川中核新能源有限公司</t>
  </si>
  <si>
    <t>全州县青山口风电（二期）</t>
  </si>
  <si>
    <t>装机容量60兆瓦。</t>
  </si>
  <si>
    <t>完成前期工作，实现进场道路施工，风机基础开挖。</t>
  </si>
  <si>
    <t>国电全州优能公司</t>
  </si>
  <si>
    <t>全州县政府</t>
  </si>
  <si>
    <t>全州磨子岭风电场</t>
  </si>
  <si>
    <t>装机容量70兆瓦。</t>
  </si>
  <si>
    <t>湖南澧水能源公司全州优能风电有限公司</t>
  </si>
  <si>
    <t>全州白竹风电项目</t>
  </si>
  <si>
    <t>光华铺风电场项目</t>
  </si>
  <si>
    <t>工程拟安装单机容量4.0兆瓦的风力发电机组38台，装机容量为150兆瓦（其中两台限发为3.0兆瓦）。本项目属新能源发电领域，项目购置风力发电机、塔筒、箱式变压器、主变压器、GIS高压设备、SVG无功补偿装置等先进设备，项目设计代表年上网电量约为35391万千瓦/小时，年等效满负荷利用小时2359小时。项目总用地面积867.94亩，其中永久用地32.83亩，临时用地835.11亩。</t>
  </si>
  <si>
    <t>完成各项前期工作，力争开工建设。</t>
  </si>
  <si>
    <t>国家电投集团广西兴安风电有限公司</t>
  </si>
  <si>
    <t>兴安县政府</t>
  </si>
  <si>
    <t>界首三期风电场项目</t>
  </si>
  <si>
    <t>工程装机容量100兆瓦，拟采购安装25台单机容量4.0兆瓦的风力发电机组。本项目属新能源发电领域，项目购置风力发电机、塔筒、箱式变压器、主变压器、GIS高压设备、SVG无功补偿装置等先进设备，项目设计代表年上网电量约为23000万千瓦/小时，年等效满负荷利用小时2300小时。项目总用地面758.24亩，其中永久用地15.43亩，临时用742.81亩。</t>
  </si>
  <si>
    <t>殿堂二期风电项目</t>
  </si>
  <si>
    <t>殿堂二期风电场工程选用20台单机容量4000千瓦的风力发电机组，装机容量80兆瓦。</t>
  </si>
  <si>
    <t>开工建设。</t>
  </si>
  <si>
    <t>严关三期风电项目</t>
  </si>
  <si>
    <t>严关三期风电场工程选用20台单机容量4000千瓦的风力发电机组，装机容量80兆瓦。</t>
  </si>
  <si>
    <t>兴安县白石风电储能一体化项目</t>
  </si>
  <si>
    <t>本工程拟安装30台单机容量3400千瓦的风力发电机组（其中5台限发3000千瓦），装机容量100兆瓦，新建110千伏升压站一座和配套送出线路。</t>
  </si>
  <si>
    <t>特变电工南方新能源科技有限公司</t>
  </si>
  <si>
    <t>兴安县大界岭风电储能一体化项目</t>
  </si>
  <si>
    <t>本工程拟安装20台单机容量5000千瓦的风力发电机组，装机容量100兆瓦，新建110千伏升压站一座和配套送出线路。</t>
  </si>
  <si>
    <t>广西龙胜县花界山风电场</t>
  </si>
  <si>
    <t>装机容量72兆瓦，拟安装18台单机容量4000千瓦的风电机组，新建一座220千伏的升压站。</t>
  </si>
  <si>
    <t>11月开工</t>
  </si>
  <si>
    <t>开展征地工作。</t>
  </si>
  <si>
    <t>龙胜洁源新能源有限公司</t>
  </si>
  <si>
    <t>资源县金紫山风电场三期</t>
  </si>
  <si>
    <t>装机容量150兆瓦。</t>
  </si>
  <si>
    <t>6月开工</t>
  </si>
  <si>
    <t>浇筑第一台风机基础，吊装第一台风机。</t>
  </si>
  <si>
    <t>国家电投集团广西金紫山风电有限公司</t>
  </si>
  <si>
    <t>资源县政府</t>
  </si>
  <si>
    <t>资源县阳火坪风电场</t>
  </si>
  <si>
    <t>总装机规模为200兆瓦，工程配套新建一座220千伏升压站。</t>
  </si>
  <si>
    <t>完成第一台风机基础及升压站基础浇筑。</t>
  </si>
  <si>
    <t>资源坪台新能源有限公司</t>
  </si>
  <si>
    <t>平乐县天峰岭风电场</t>
  </si>
  <si>
    <t>项目拟安装单机容量4兆瓦的风力发电机组14台，装机容量为56兆瓦，配套新建一座110千伏升压站。新建道路约8.5千米。</t>
  </si>
  <si>
    <t>2022
-
2025</t>
  </si>
  <si>
    <t>1.落实风电指标。
2.完成核准前期工作。
3.EPC入驻，开展征地和土地平整工作。</t>
  </si>
  <si>
    <t>广西桂林平乐普峡清洁能源有限责任公司</t>
  </si>
  <si>
    <t>平乐白蔑风电场（二期）</t>
  </si>
  <si>
    <t>项目拟安装单机容量5.0兆瓦的风力发电机组10台，装机容量为50兆瓦，接入至一期升压站。新建道路约17.8千米。</t>
  </si>
  <si>
    <t>1.落实风电指标。
2.完成核准前期工作。
3.开展土地平整，新建道路。</t>
  </si>
  <si>
    <t>平乐洁源新能源有限公司</t>
  </si>
  <si>
    <t>——其他能源</t>
  </si>
  <si>
    <t>永福县整县屋顶分布式光伏发电项目</t>
  </si>
  <si>
    <t>建设所需屋顶，包括：党政机关屋顶、工商企业屋顶、以及学校、医院、村委会屋顶和居民屋顶。</t>
  </si>
  <si>
    <t>完成部分光伏设备安装。</t>
  </si>
  <si>
    <t>润建股份有限公司</t>
  </si>
  <si>
    <t>永福县政府</t>
  </si>
  <si>
    <t>其他能源</t>
  </si>
  <si>
    <t>永福县范围内碳汇生态项目</t>
  </si>
  <si>
    <t>根据国家碳汇开发政策及相关规定，积极发挥永福县在林业资源方面优势，促使永福县范围内碳汇生态项目率先达到碳达峰、碳中和目标，以100万亩可用碳汇开发林业面积为基数，合作期限内，本项目总投资额预计约3.6亿元。</t>
  </si>
  <si>
    <t>三通一平、照明设施等形象进度要求等。</t>
  </si>
  <si>
    <t>广西碳达能源科技有限公司</t>
  </si>
  <si>
    <t>深能平乐光伏发电项目</t>
  </si>
  <si>
    <t>项目规划装机容量100兆瓦，占地约2150亩，拟自建110千伏升压站，采用110千伏送出至二塘七堆岭110千伏变电站。</t>
  </si>
  <si>
    <t>2022
-
2023</t>
  </si>
  <si>
    <t>10月开工</t>
  </si>
  <si>
    <t>1.落实光伏指标。
2.完成项目前期工作。
3.购买光伏设备。</t>
  </si>
  <si>
    <t>深能南京能源控股有限公司</t>
  </si>
  <si>
    <t>荔浦市嘉华新能源有限公司荔浦市屋顶分布式光伏项目</t>
  </si>
  <si>
    <t>项目拟利用全市党政机关建筑屋顶、工商业厂房屋顶、学校医院村委会等公共建筑屋顶和农村居民屋顶建设光伏项目，使用面积约590万平米，适合建屋顶光伏面积约190万平米，建设规模250MWp。</t>
  </si>
  <si>
    <t>完成项目前期工作。开工建设高新技术产业园区屋顶光伏项目。</t>
  </si>
  <si>
    <t>荔浦市嘉华新能源有限公司</t>
  </si>
  <si>
    <t>荔浦市政府</t>
  </si>
  <si>
    <t>山口生活垃圾焚烧发电项目（二期）</t>
  </si>
  <si>
    <t>新增一套处理能力为750吨/日的生活垃圾焚烧设备及发电机组。</t>
  </si>
  <si>
    <t>完成项目二期建设的各项前期工作，并开工建设。</t>
  </si>
  <si>
    <t>桂林市深能环保有限公司</t>
  </si>
  <si>
    <t>市城管委</t>
  </si>
  <si>
    <t>（三）水利</t>
  </si>
  <si>
    <t>——水库及水利枢纽</t>
  </si>
  <si>
    <t>广西兴安县上桂峡水库扩容、灌溉、补水工程</t>
  </si>
  <si>
    <t>大坝加高至81米，总库容0.7205亿立方米；新建引水隧洞576米，洞径3.5米；新建电站厂房及升压站：增加发电装机容量6660千瓦，增加平均发电量2051万千瓦·时；灌区续建改造：防渗衬砌渠道119千米，新建隧洞1千米，维修渠系建筑物238处。</t>
  </si>
  <si>
    <t>兴安县水利局</t>
  </si>
  <si>
    <t>水库及水利枢纽</t>
  </si>
  <si>
    <t>——其他水利</t>
  </si>
  <si>
    <t>广西主要支流桂江治理灵川县新城区工程</t>
  </si>
  <si>
    <t>本河段治理范围为灵川县新城区，河道治理长度2.705千米，新建防洪堤总长2.25千米，护岸总长2.75千米（含防洪堤段护岸），防洪堤上始于上秦村即甘棠江与漓江汇合处三岔尾大桥（广西灵川县甘棠江木马桥至三岔尾河段整治工程终点），下止于浮桥下游约110米；护岸上接上游防洪堤末端（浮桥下游约110米），下止于漓江假日酒店旁冲沟；修建下河步级11座，穿堤管4处，箱涵1处上堤道路5处。</t>
  </si>
  <si>
    <t>5月开工</t>
  </si>
  <si>
    <t>2022年1月完成所有前期工作的批复，2022年12月底完成工程量30%。</t>
  </si>
  <si>
    <t>灵川县水利局</t>
  </si>
  <si>
    <t>其他水利</t>
  </si>
  <si>
    <t>广西桂林市全州县水系连通及水美乡村建设试点县</t>
  </si>
  <si>
    <t>水系治理主河道30公里，支流治理河长8.42公里，总水系连通河流治理38.42公里。</t>
  </si>
  <si>
    <t>开展水系连通工程、河道清障、清淤疏浚、岸坡整治、水源涵养和水土保持、河湖管护等工程建设。</t>
  </si>
  <si>
    <t>全州县水利局</t>
  </si>
  <si>
    <t>桂林市临桂新区湖塘水系中期补水工程</t>
  </si>
  <si>
    <t>输水主管水平投影长16.574公里，采用球墨铸铁管DN1000。输谁支管水平投影长1.008公里，采用球墨铸铁管DN500。修建提水泵站一座，输水线路共设有14座检修阀井、44座排气阀井、58座排水阀井、2座调流调压阀井、2座流量计井、1座分水阀井。</t>
  </si>
  <si>
    <t>1.完成项目报建；2、进场开工；3、管道沟槽开挖完成30%，4、管道安装回填完成30%。</t>
  </si>
  <si>
    <t>临桂新区管委会</t>
  </si>
  <si>
    <t>（四）城市基础设施</t>
  </si>
  <si>
    <t>——道路及桥梁</t>
  </si>
  <si>
    <t>雁山区金雁路（一期）</t>
  </si>
  <si>
    <t>项目全长约989.113米，K0+000~K0+545道路等级为城市次干路，道路红线宽30米，双向四车道，设计速度30千米/小时；K0+545~K0+989.113道路等级为城市支路，道路红线宽20米，双向两车道，设计速度20千米/小时。</t>
  </si>
  <si>
    <t>2022-2022</t>
  </si>
  <si>
    <t>2月开工</t>
  </si>
  <si>
    <t>实现通车。</t>
  </si>
  <si>
    <t>桂林市雁山城市建设投资有限公司</t>
  </si>
  <si>
    <t>雁山区政府</t>
  </si>
  <si>
    <t>道路及桥梁</t>
  </si>
  <si>
    <t>阳朔县兴阳路至兴坪漓江景区道路（含乾元桥、飞凤桥）建设项目</t>
  </si>
  <si>
    <t>新建道路全长1438米，宽20-23米，重建乾元桥（原滨江桥），新建飞凤桥。</t>
  </si>
  <si>
    <t>完成全部前期工作；完成路基铺设及两桥的桥台桥墩。</t>
  </si>
  <si>
    <t>阳朔县兴坪镇人民政府</t>
  </si>
  <si>
    <t>阳朔县政府</t>
  </si>
  <si>
    <t>全州县东门大桥拆除重建项目</t>
  </si>
  <si>
    <t>拆除旧大桥，新建东门大桥，主桥桥面宽22米，主桥长度为420.57米。</t>
  </si>
  <si>
    <t>完成规划设计，拆除旧桥，开工建设。</t>
  </si>
  <si>
    <t>全州县城市管理监督局</t>
  </si>
  <si>
    <t>兴安县花荷路延伸段建设项目</t>
  </si>
  <si>
    <t>拟建的花荷路延伸段处于兴安县兴安镇城南新区内，道路等级为城市次干路，起点位于兴荣路，自西往东延伸，沿途经过规划铜锣湾大道、规划体育馆六街延伸段，终点位于志玲路，道路全长907.631米；红线宽度按30米宽控制，5米人行道+10米机动车道+10米机动车道+5米人行道，为双向4车道（机非混行），设计速度为40千米/小时。配套建设雨水、污水、给水、电力、电信等管线及路灯、绿化、交通安全等设施。</t>
  </si>
  <si>
    <t>兴安县住房城乡建设局</t>
  </si>
  <si>
    <t>东绕路一期（进站路延长线）工程</t>
  </si>
  <si>
    <t>新建进站路延长线道路长度约800米，红线宽度约42米，车行道路面积约20000平方米，人行道面积约8800平方米，绿化面积约4800平方米，排雨水工程长约3200米，排污水工程长约3200米，电力线长约900米，安装路灯约44盏，种植行道树约200棵，给水工程约1000米电信、燃气等设施。</t>
  </si>
  <si>
    <t>力争开工建设。</t>
  </si>
  <si>
    <t>兴安县交通运输局</t>
  </si>
  <si>
    <t>永福县新高速路出口路网建设工程项目</t>
  </si>
  <si>
    <t>1.拟建新高速路口至西河滨江路道路工程1.35公里，红线宽度40米，双向6车道，道路等级为城市主干路。
2.拟建新高速路口至永福互通天桥改路起点道路工程06公里，红线宽度24米，双向4车道，道路等级为城市次干路。
3.拟建第二高中至龙湾小学道路工程4878公里,红线宽度30米，双向4车道，道路等级为城市主干路。主要建设内容包括土石方工程、道路工程、给排水工程(给水、雨水、污水)、电气工程(照明、强电、弱电)、交通工程、绿化工程等。</t>
  </si>
  <si>
    <t>三通一平、主体工程等形象进度要求等。</t>
  </si>
  <si>
    <t>永福县鼎成建设开发有限公司</t>
  </si>
  <si>
    <t>永福县东环路道路工程</t>
  </si>
  <si>
    <t>道路起点位于永福县明通医院附近，接现状省道S302。该段路线基本沿洛清江东岸布设,经良佳寨屯后，于华鼎柑橘合作社附近上跨茅江及县道X103，再于永福县第二中学西南方向上跨湘桂铁路及湘桂高铁，之后接回现状省道S302。该方案路线全长约6千米，需新建桥梁约570米/2座，分别为茅江桥420米，跨铁路桥150米。新建道路红线宽度26米，道路等级为城市主干道，设计时速40千米/小时。</t>
  </si>
  <si>
    <t>永福县鼎成投资有限公司</t>
  </si>
  <si>
    <t>永福县东江大桥工程</t>
  </si>
  <si>
    <t>项目拟建东江大桥1座，长250米，桥面宽22米，驳接道路长2公里，红线宽度18米，拆迁面积3000平方米。</t>
  </si>
  <si>
    <t>临桂新区机场路以南片区路网一期</t>
  </si>
  <si>
    <t>万宁路；万平路甩项部分；秧一路二期（致远路至人民路段）建设提升改造工程；吾悦华府项目周边规划一、二、三、四路工程；三元里东延长线。</t>
  </si>
  <si>
    <t>完成招标工作，开工建设。</t>
  </si>
  <si>
    <t>苏桥永福生态大道工程（Ⅰ标苏桥段)</t>
  </si>
  <si>
    <t>道路全长2650米，道路等级为城市主干路，设计速度为50千米/小时，双向六车道，路基全宽50米。</t>
  </si>
  <si>
    <t>完成可施工段水稳。</t>
  </si>
  <si>
    <t>桂林经开投资控股有限责任公司</t>
  </si>
  <si>
    <t>经济技术开发区管委会</t>
  </si>
  <si>
    <t>苏桥永福生态大道工程（Ⅱ标连接段）</t>
  </si>
  <si>
    <t>建设道路全长5515米，道路等级为城市主干路,道路红线宽29米，双向四车道。</t>
  </si>
  <si>
    <t>苏桥永福生态大道工程（Ⅲ标永福段）</t>
  </si>
  <si>
    <t>建设主线道路长2512米，城市主干路，道路红线宽度为43米，路幅形式为四幅路，双向四车道。支线道路总长为893米。城市次干路，路幅形式为单幅路。</t>
  </si>
  <si>
    <t>秧苏路（经开区段）</t>
  </si>
  <si>
    <t>全线道路南起东岗路，北至临苏路，总长约11.962千米，道路等级为城市主干路，设计速度为60千米/小时，近期红线宽40米，远期红线宽60米。其中经开区段（苏罗路-笋岗北路段）长约1.4千米，近期红线宽40米，远期红线宽60米。本项目工程内容包含道路、交通、桥涵、给排水、路灯、供热、电力、通信、燃气及绿化工程。本项目与6条道路相交，设置主线跨线桥1座，跨河桥梁1座，涵洞27座。</t>
  </si>
  <si>
    <t>完成可施工段建设。</t>
  </si>
  <si>
    <t>木兰南街</t>
  </si>
  <si>
    <t>新建市政道路，长约720米，红线宽度50米，配套建设雨水、污水、给水、交通安全、涵洞及所有电力、通信过街管道。</t>
  </si>
  <si>
    <t>完成道路水稳层建设。</t>
  </si>
  <si>
    <t>桂林市环城南路立交工程</t>
  </si>
  <si>
    <t>项目采用三层简易立交，凯风路主线路段长度约670米，一般段红线宽58米；环城南二路、环城南三路主线路段长约560米，一般段红线宽60米。立交占地面积约86100平方米。主要建设内容包括：道路工程、桥梁工程、下穿通道工程、配套建设管线迁移、绿化、照明、交通、泵站等工程。</t>
  </si>
  <si>
    <t>征拆、报批报建工作（规划总平及综合管线申报、用地证及工程规划许可证办理、环评、施工许可证及质量安全监督。</t>
  </si>
  <si>
    <t>桂林国投产业发展集团有限公司</t>
  </si>
  <si>
    <t>桂林市西城大道立交工程</t>
  </si>
  <si>
    <t>项目采用蝶形互通立交方案，立交范围内机场路主线新建路段长度约1040米，红线宽70米；西城大道主线路段长约575米，红线宽56米。主要建设内容包括：道路工程、桥梁工程、配套建设管线（含迁移）、绿化、照明、交通等工程。</t>
  </si>
  <si>
    <t>桂林市湖塘路建设工程（二期）</t>
  </si>
  <si>
    <t>项目范围内湖塘路长度约3410米，一般段红线宽40米；道路总面积为17.33万平方米。其中车行道面积8.51万平方米，非机动车道面积2.046万平方米，人行道面积1.88万平方米。建设内容包括：道路工程、桥涵工程、给排水工程、电力通信工程、照明工程、燃气工程、交通工程及绿化工程等。</t>
  </si>
  <si>
    <t>——供水</t>
  </si>
  <si>
    <t>荔浦市城北自来水厂及管网工程</t>
  </si>
  <si>
    <t>项目新建自来水厂一座，供水规模为60000立方米/天，主要建设内容包括配水井、网格絮凝池、沉淀池、V型滤池、鼓风机房和反冲洗用房、排水池、污泥提升井、污泥浓缩池、污泥脱水机房、加药间、机修仓库、变配电间、综合楼、清水池，清水泵房、门卫室；配套建设DN400~DN1000给水管40130米及土石方、道路、给排水、消防、绿化、停车场等附属工程及设备采购。</t>
  </si>
  <si>
    <t>4月开工</t>
  </si>
  <si>
    <t>完成项目前期工作，开工建设絮凝池、沉淀地、滤池、清水池等建筑。</t>
  </si>
  <si>
    <t>桂林浦兴城乡建设发展有限公司</t>
  </si>
  <si>
    <t>供水</t>
  </si>
  <si>
    <t>恭城县供水基础设施建设项目</t>
  </si>
  <si>
    <t>改造县城城区供水管网2.41万米，管径DN150-dn650，改造原1万立方米/天净水构筑物；加会镇、三江乡建设一座规模0.55万立方米/天的取水泵房及其配套的辅助设施，建设一座供水规模0.5万立方米/天的净水厂含净化建筑和构筑物、清水池、供水泵房及配套设施。铺设开花山工业园区DN200-DN250管网30公里；完善莲花镇自来水厂水处理系统，改造莲花镇供水管网。</t>
  </si>
  <si>
    <t>完成县城区管网改造，开花山工业园区完成主体建设，其他项目开工建设。</t>
  </si>
  <si>
    <t>恭城瑶族自治县自来水公司</t>
  </si>
  <si>
    <t>——其他城基</t>
  </si>
  <si>
    <t>航空轮胎产业园基础设施配套项目（曙光·观山海）</t>
  </si>
  <si>
    <t>项目改造范围约61.90亩，拟新建建筑面积71803.9平方米，其中：不计容面积8263.06平方米，计容面积62673.44平方米，地下室车库建筑面积8196.37平方米，住宅建筑面积52511.17平方米。改扩建曙光大道及周边生产、生活配套设施。</t>
  </si>
  <si>
    <t>曙光大道实现通车，加快旧改项目前期审批，实现项目开工。</t>
  </si>
  <si>
    <t>广西怀玉房地产开发有限公司、桂林高新投资开发集团有限公司</t>
  </si>
  <si>
    <t>七星区政府</t>
  </si>
  <si>
    <t>其他城基</t>
  </si>
  <si>
    <t>灵川县八里街建成区综合停车场及基础设施提升改造项目（二期）</t>
  </si>
  <si>
    <t>新建及改造停车场面积约5200平方米，新建停车位200个、改造路边停车位1900个，道路提升改造面积278020平方米，改造市政管网总长7280米，路灯照明安装路灯244套。</t>
  </si>
  <si>
    <t>完成地面停车场及场内道路基础建设。</t>
  </si>
  <si>
    <t>灵川县市政建设综合服务所</t>
  </si>
  <si>
    <t>灵川县县城停车场建设项目</t>
  </si>
  <si>
    <t>项目总用地面积53800平方米，主要建设地面停车场及场内道路、停车场交通管理系统、广场改造、道路改造、新建道路及给排水、绿化等配套设施。该项目立项为灵川县县城停车场建设项目，项目分为三类：1.创业大厦停车场，灵川体育馆停车场进行改造，建设停车位；2.灵南路一街、西环路进行改造，增设路边停车位；3.新建灵南路一街延长线，滨江西路延长线，建设路边停车位。</t>
  </si>
  <si>
    <t>灵川县定江镇庄上、路南、大泉水、毛家自然村集休发展预留地项目</t>
  </si>
  <si>
    <t>本项目为新建灵川县定江镇庄上、路南、大泉水、毛家自然村集休发展预留地项目，项目规划总用地面积158100平方米。项目建设内容包括安置房的建筑安装工程、电气、给排水、道路、停车场、景观绿化、消防等配套工程</t>
  </si>
  <si>
    <t>完成部分基础建设。</t>
  </si>
  <si>
    <t>灵川县定江镇人民政府</t>
  </si>
  <si>
    <t>灵川县定江镇粟家、莲花塘、社塘自然村集体发展预留用地项目</t>
  </si>
  <si>
    <t>本项目为灵川县定江镇粟家、莲花塘、社塘自然村集体发展预留用地项目，项目规划总用地面积179000平方米，项目建设内容包括安置房的建筑安装工程、电气、给排水、道路、停车场、景观绿化、消防等配套工程</t>
  </si>
  <si>
    <t>永福县城市综合体智慧停车场项目</t>
  </si>
  <si>
    <t>本项目占地面积为18240.00平方米（约合27.36亩），总建筑面积为35154.82 平方米，计算容积率建筑面积为19106.37平方米，其中综合服务用房建筑面积为6656.48平方米，配套商业用房建筑面积为12449.89平方米，地下停车场建筑面积为16048.45平方米。本项目建设360个机动车停车位，按停车位比例50%以上配建充电桩，按停车位比例2%以上配建无障碍机动车停车位。  </t>
  </si>
  <si>
    <t>永福县永安乡村振兴全域旅游基础设施项目</t>
  </si>
  <si>
    <t>项目拟建永安乡集镇道路硬化（迎宾大道）、集镇建筑进行立面改造、永安乡文化广场、永安乡生态停车场、永安乡集镇商贸和物流市场等项目及相关配套附属设施建设。</t>
  </si>
  <si>
    <t>新电力集团平乐供电局本部技术业务用房</t>
  </si>
  <si>
    <t>项目总建筑面积1.17万平方米，地上建筑面积70.8万平方米（含门卫室15平方米），地下建筑面积0.4万平方米。</t>
  </si>
  <si>
    <t>开工建设，开展基础设施建设。</t>
  </si>
  <si>
    <t>广西新电力投资集团有限责任公司</t>
  </si>
  <si>
    <t>临桂新区宏谋市场、公交停车场、能源加油站项目</t>
  </si>
  <si>
    <t>主要建设市场、公交办公综合楼、新建能源加油站占地面积约25.5亩。市场、公交办公综合楼总建筑面积24070平方米，层数为4层，结构体系为框架结构，新建一层地下室车库10830平方米；能源加油站建筑面积1280平方米。</t>
  </si>
  <si>
    <t>1.完成施工图设计、审查，取得施工许可证；
2、完成项目地下室及主体结构封顶。</t>
  </si>
  <si>
    <t>桂林市城市交通配套工程</t>
  </si>
  <si>
    <t>建设车辆综合服务场地，配套建设道路交通工程、给排水工程、电力电信工程、绿化以及消防工程等。</t>
  </si>
  <si>
    <t>力争与临桂区政府就投资协议的内容达成一致意见。</t>
  </si>
  <si>
    <t>市交投集团</t>
  </si>
  <si>
    <t>市交控集团</t>
  </si>
  <si>
    <t>二、产业</t>
  </si>
  <si>
    <t>（一）工业</t>
  </si>
  <si>
    <t>——制糖及食品</t>
  </si>
  <si>
    <t>平乐县工业集中区生态食品产业园基础设施建设项目</t>
  </si>
  <si>
    <t>项目总建筑面积53.4万平方米，其中，新建建筑面积为52.3万平方米，改造面积1.1万平方米。主要建设内容包括生态食品产业园标准厂房A、B、C、D区，各厂区内配套有科研及产业服务中心、宿舍楼、食堂等；生态食品产业园配套农民工宿舍区新建建筑面积2.73万平方米；生态食品产业园配套电商物流中心改造建筑面积1.1万平方米；以及配套建设日处理量为1000立方米的污水处理厂1座及污水管网、新建路网工程、提升改造入园道路、新建其它基础配套设施等。</t>
  </si>
  <si>
    <t>2022
-
2024</t>
  </si>
  <si>
    <t>完成农民工宿舍区、D区标准厂房主体框架，完成环西2路建设。</t>
  </si>
  <si>
    <t>广西平乐县九龙工业园区投资发展有限公司</t>
  </si>
  <si>
    <t>制糖及食品</t>
  </si>
  <si>
    <t>——有色</t>
  </si>
  <si>
    <t>栗木矿业有限公司矿山采选工程复工复产项目</t>
  </si>
  <si>
    <t>年产钨锡钽铌金属60万吨/年。</t>
  </si>
  <si>
    <t>实现60万吨/年采选工程复工复产。</t>
  </si>
  <si>
    <t>广西有色栗木矿业有限公司</t>
  </si>
  <si>
    <t>有色</t>
  </si>
  <si>
    <t>——机械</t>
  </si>
  <si>
    <t>矿山、建材等行业用成套设备智能制造产业园项目</t>
  </si>
  <si>
    <t>项目分二期建设。一期拟计划投资12亿元，主要建设两个铸造生产车间（40320平方米)、一个机加工装配联合车间（31680平方米）、一个结构件及涂料车间（34020平方米）以及其他基础配套设施，形成350台套设备的生产能力；二期拟投资28亿元，主要建设二期重型厂房、大型自动化仓库、公寓及基础设施。</t>
  </si>
  <si>
    <t>铸造车间、机加工车间开工建设并投产使用。</t>
  </si>
  <si>
    <t>桂林鸿程矿山设备制造有限责任公司</t>
  </si>
  <si>
    <t>临桂区政府</t>
  </si>
  <si>
    <t>机械</t>
  </si>
  <si>
    <t>桂林全州县银亮机械设备有限公司项目</t>
  </si>
  <si>
    <t>规划用地约40亩；主要生产：全自动方便米粉生产设备，全自动干米粉生产设备，全自动即食米粉生产设备等食品机械设备。</t>
  </si>
  <si>
    <t>新建标准厂房，制造干米粉全套设备，全自动即食米粉生产设备等食品机械设备。</t>
  </si>
  <si>
    <t>桂林全州县银亮机械设备有限公司</t>
  </si>
  <si>
    <t>桂林鸿程粉体装备技术研究中心及配套生产基地项目</t>
  </si>
  <si>
    <t>子项一：投资5100万元，新建2#生产厂房，占地面积15180平方米;项目依托现有5#现状生产厂房作为研发和实验车间，并在5#现状生产厂房旁新建车间，新增车间占地面积1615平方米;项目新建1个喷漆房。项目年产磨粉设备配套辅助设备900台套，主要包括通风机、脉冲除尘器、皮带输送机、螺旋输送机等。
子项二：投资1000万元，属于改扩建项目，公司在现有项目基础上拟新增耐磨车间厂房 5个，总建筑面积10175.85平方米，购置电动攻丝机1台、立车2台、数字焊机7台、全纤维台车式电阻炉1台、数控钻床1台、数控立车2台、中频感应熔炼炉1台等主要生产设备共27台（套）。项目新建3个喷漆房。项目完成后，年产大型超细粉体装备20台套。现有项目耐磨车间作为本项目铸件生产车间，其他生产依托现有金工车间、冷作车间和装配车间。</t>
  </si>
  <si>
    <t>开展项目建设。</t>
  </si>
  <si>
    <t>桂林联一新型材料项目（二期）</t>
  </si>
  <si>
    <t>新建2#厂房，1层，建筑面积883.2平方米；3#厂房，1层，建筑面积1702.4平方米，用于钢结构二次加工；1栋综合楼，六层，建筑面积7200平方米及新购置设备。</t>
  </si>
  <si>
    <t>进行厂房主体建设。</t>
  </si>
  <si>
    <t>桂林联一机械设备有限公司</t>
  </si>
  <si>
    <t>——石化</t>
  </si>
  <si>
    <t>中国石化合作项目</t>
  </si>
  <si>
    <t>未来将在加油加气站和非油品领域开展深度合作，在经开区范围内发展5-8个加油加气站，预计实现成品油销售3-3.5万吨；计划将罗汉果、豆腐乳等桂林特色产品进驻中国石化易捷便利店开展线上线下合作，通过消费扶贫的方式，引进更多扶贫产品，助力当地老百姓脱贫致富，预计每年销售额2000万元；开展天然气改造项目合作，引导一批优秀企业改造升级，加快推进广西加气长廊建设，预计实现天然气销售100万立方米；同时开展熔喷布定向供应合作，项目全部建成后，预计年销售额2.5亿元，年税收2800万元，提供就业岗位200个。</t>
  </si>
  <si>
    <t>开展主体建设。</t>
  </si>
  <si>
    <t>中国石化销售股份有限公司广西桂林石油分公司
经开控股</t>
  </si>
  <si>
    <t>石化</t>
  </si>
  <si>
    <t>——建材</t>
  </si>
  <si>
    <t>仿石漆涂料生产建设项目</t>
  </si>
  <si>
    <t>总用地面积40亩，总建筑面积210000平方米，用于建设生产线、原料储备仓库、成品仓库、办公楼、绿化、配电。</t>
  </si>
  <si>
    <t>1.建设一栋办公大楼；
2.一栋生产厂房；
3.配套生产设施的建设。</t>
  </si>
  <si>
    <t>桂林墙宝涂料有限公司</t>
  </si>
  <si>
    <t>建材</t>
  </si>
  <si>
    <t>北京宇通生态科技建材项目</t>
  </si>
  <si>
    <t>项目规划用地计划约250亩，筹建天然大理石、人造岗石，黑白粉体，黑白功能性母粒以及里硅石高值化新材料。</t>
  </si>
  <si>
    <t>完成项目前期工作，力争开工。</t>
  </si>
  <si>
    <t>北京宇通生态科技建材有限公司</t>
  </si>
  <si>
    <t>中晟石英石板材生产项目</t>
  </si>
  <si>
    <t>主要是石英石复合板材生产、加工及销售；建成投产后，年产值约5000万元，年利税约400万元。</t>
  </si>
  <si>
    <t>完成前期工作。</t>
  </si>
  <si>
    <t>桂林中晟新材料科技有限公司</t>
  </si>
  <si>
    <t>——浆纸</t>
  </si>
  <si>
    <t>全州县年产21万吨机制纸和纸板整体搬迁改造入园建设项目</t>
  </si>
  <si>
    <t>规划用地约200亩，分三期建设：一期建设标准化厂房及配套设施，一条年产10万吨废纸制浆生产线，1#污水处理站；二期建设8条生产线及生产特种纸5万吨；三期建设两条年产10万吨废纸制浆生产线，2#污水处理站。</t>
  </si>
  <si>
    <t>开展项目技术改造搬迁工作，新建标准厂房，安装一条生产线。</t>
  </si>
  <si>
    <t>全州县粤桂纸业有限公司</t>
  </si>
  <si>
    <t>浆纸</t>
  </si>
  <si>
    <t>——电子信息</t>
  </si>
  <si>
    <t>荔浦大顺科技有限公司单双多层PCB板、单双多层FPC及软硬结合板、金属基板生产和SMT加工项目</t>
  </si>
  <si>
    <t>项目租赁标准厂房15000平方米，建设Mini-LED电路板生产线一条，主要购置曝光机、AOI测试机、钻孔机、开料机、冲床等设备。</t>
  </si>
  <si>
    <t>完成项目厂房租赁等前期工作，对厂房进行装修改造，购置、安装部分设备。</t>
  </si>
  <si>
    <t>荔浦大顺科技有限公司</t>
  </si>
  <si>
    <t>电子信息</t>
  </si>
  <si>
    <t>桂林恒泰电子科技有限公司小间距线路板生产销售项目</t>
  </si>
  <si>
    <t>项目装修12000平米的厂房，新建2条半自动化生产线：主要购买全自动开料机、全自动数控钻机、DES生产线、平面高温隧道炉、双面线路涂布机、U-LED曝光机、全自动塞孔印刷机、全自动防焊印刷机、全自动字符印刷机、在线AOI自动光检测机、CCD曝光机、二次铜自动处理线、除胶渣&amp;化学铜自动处理线、沉铜前处理生产线、沉铜后处理生产线、SES退膜蚀刻连退锡生产线、干膜显影生产线、UV机、防焊侧夹式预烤炉、抗氧化生产线、全自动压膜机、喷锡机、喷锡前处理线、喷锡后处理线、压力机、全自动冲床手臂、数控钻铣机、V-CUT机、成品清洗线、高速飞针机、专用自动测试机、变频空压机、专业工业废气废尘处理设备及生产辅助设备</t>
  </si>
  <si>
    <t>完成厂房装修改造及部分设备购置安装。</t>
  </si>
  <si>
    <t>桂林恒泰电子科技有限公司</t>
  </si>
  <si>
    <t>桂林领益智造智能制造项目</t>
  </si>
  <si>
    <t>项目总体规划用地800亩，计划总投资90亿元，主要生产手机结构件、精密零组件、充电器等。分两期建设，一期用地294亩，计划投资38亿元，总建筑面积37.7万平方米，主要建设内容包括新建厂房、动力设施、集中仓库、办公楼、生活配套设施以及市政配套设施。一期项目竣工投产后，预计可实现年产值60亿元以上、税收1亿元以上，力争创造就业机会1.5万人。</t>
  </si>
  <si>
    <t>启动项目一期（秧塘片区）厂房建设。</t>
  </si>
  <si>
    <t>桂林领益制造有限公司
桂林经开控股公司</t>
  </si>
  <si>
    <t>青网（桂林）数字经济产业园</t>
  </si>
  <si>
    <t>项目总投资1亿元，租赁华为合作区HW02-04-03地块建设的A1-A7、B1-B7共14栋（包含电子标准厂房、孵化楼及仓库等），建筑面积约12.19万平方米，以民营资本和政府驱动的运营模式，旨在以培育新经济产业为主导，运用大数据、5G等技术，实现产业生态系统化，培育数字经济实用人才和优质税源，促进区域经济发展。项目开园运营一年内，实现招商入驻企业40家以上，直接创造1500个就业岗位，入驻企业营业额3亿元。</t>
  </si>
  <si>
    <t>开展厂房内部装修，同时开展招商，引入符合产业规划的企业入驻。</t>
  </si>
  <si>
    <t>青网科技控股集团</t>
  </si>
  <si>
    <t>桂林华谊智测二期项目</t>
  </si>
  <si>
    <t>项目主要生产智能型手持电工测量测试仪表，环境类测量测试仪表、智能家居、个人健康方向的各种消费电子产品。项目达产后年产值4.5亿元，新增税收3000万元，新增就业1000人。</t>
  </si>
  <si>
    <t>桂林市华谊智测科技有限责任公司</t>
  </si>
  <si>
    <t>华为信息生态产业合作区数字经济产业园标准厂房及配套基础设施一期项目</t>
  </si>
  <si>
    <t>项目用地面积90.19亩，总建筑面积9.12万平方米。主要建设：C1#标准厂房（建筑面积2.87万平方米），C2#标准厂房（建筑面积2.46万平方米），C3#测试车间和C5#人力资源服务大楼（建筑面积2.13万平方米），以及连廊（建筑面积950平方米），地下室（建筑面积1.56万平方米）。周边配套电子五路（临苏路~秧十六路段），总长度约810米，道路红线宽30米。</t>
  </si>
  <si>
    <t>启动项目建设。</t>
  </si>
  <si>
    <t>桂林市高新技术产业发展集团有限公司</t>
  </si>
  <si>
    <t>华为信息生态产业合作区数字经济产业园标准厂房及配套基础设施二期项目</t>
  </si>
  <si>
    <t>项目用地面积约合24.7897亩，拟建总建筑面积约24900平方米，计划分3个单体建设，包括C6#厂房、C8#厂房和C7#厂房，其中C6#和C8#厂房条件按数据中心机楼预留，每幢建筑面积为11300平方米，C7#厂房条件按柴发动力楼预留，建筑面积为2300平方米。初期先建设C6#和C8#标准厂房土建工程，后期建设C7#厂房。</t>
  </si>
  <si>
    <t>——医药</t>
  </si>
  <si>
    <t>医疗器械特色产业园（信息园标准厂房）</t>
  </si>
  <si>
    <t>项目占地47亩，拟新建标准厂房及配套设施面积约5万平方米，总建筑面积约5.5万平方米，地下室约13平方米，共4栋楼。新建建筑面积5.5平方米及园区道路等。</t>
  </si>
  <si>
    <t>2022-2026</t>
  </si>
  <si>
    <t>完成招投标，启动项目建设。</t>
  </si>
  <si>
    <t>桂林高新投资开发集团有限公司</t>
  </si>
  <si>
    <t>医药</t>
  </si>
  <si>
    <t>口腔医疗器械及材料研发生产基地建设项目</t>
  </si>
  <si>
    <t>拟新建口腔医疗器械及材料等新产品研发生产车间28000平方米，购置CNC数控车床、超精密外圆磨床、模具等一批先进测试仪器及生产设备，预计新增各类口腔医疗器械及材料产量约50万台（套）/年。</t>
  </si>
  <si>
    <t>取得用地指标、启动前期工作，尽量实现项目开工。</t>
  </si>
  <si>
    <t>桂林市啄木鸟医疗器械有限公司</t>
  </si>
  <si>
    <t>斯壮微医疗器械生产厂房项目</t>
  </si>
  <si>
    <t>项目拟在公司自有的空余土地上建设一栋新厂房，占地约3亩，厂房拟建设5层，每层可用面积约2000平方米，总面积1万平方米，厂房建设完成后将用于口腔科医疗设备的研发、生产、仓储和办公，可满足200人以上的生产办公用。</t>
  </si>
  <si>
    <t>完成前期审批，实现项目动工。</t>
  </si>
  <si>
    <t>桂林斯壮微电子有限责任公司</t>
  </si>
  <si>
    <t>桂林南药股份有限公司三期工程</t>
  </si>
  <si>
    <t>项目占地115亩，新建计容建筑面积73755.20平方米，新增NJ制剂车间、智能化立体仓库、原料药车间、化工库、建青蒿琥酯口服剂生产车间、甘草（膜剂）口服剂生产车间、口服制剂生产车间、质检研发大楼、生产辅助设施等。</t>
  </si>
  <si>
    <t>完成前期审批，实现项目开工。</t>
  </si>
  <si>
    <t>桂林南药股份有限公司</t>
  </si>
  <si>
    <t>金安国纪药品生产基地项目</t>
  </si>
  <si>
    <t>规划用地120亩，建设标准厂房，建成中成药生产基地。</t>
  </si>
  <si>
    <t>完成前期手续，完成项目用地招投标等工作，开展标准厂房主体建设。</t>
  </si>
  <si>
    <t>金安国纪广西禅方药业有限公司</t>
  </si>
  <si>
    <t>——其他工业</t>
  </si>
  <si>
    <t>桂林米栗高端装备制造产业园建设项目</t>
  </si>
  <si>
    <t>项目位于桂林市象山区长虹东路东侧地块，占地约260亩，厂房设施建设约10万平方米（含生产及现场管理用房），配套用房建设约4万平方米（含办公、研发及单身员工宿舍等），建成电火花线切割和磨床加工流水线；开展在线测量业务，提供定制化服务；建设基于5G的工业互联网平台等，计划总投资约10亿元。</t>
  </si>
  <si>
    <t>力争项目开工建设。</t>
  </si>
  <si>
    <t>桂林米栗测控技术有限公司</t>
  </si>
  <si>
    <t>象山区政府</t>
  </si>
  <si>
    <t>其他工业</t>
  </si>
  <si>
    <t>储能系列产品数字化工厂建设项目</t>
  </si>
  <si>
    <t>项目位于广西桂林市国家高新区铁山工业园蓝卉路1号，占地面积40.35亩，总投资21686万元。拟建设厂房、仓库、办公楼等设施，研发和生产低压电化学储能设备、高压电化学储能设备，提供电化学储能整体解决方案。购建数字化生产线和系统，年产1.2GWh储能系统产品。</t>
  </si>
  <si>
    <t>完成前期手续办理，争取开工。</t>
  </si>
  <si>
    <t>桂林君泰福电气有限公司</t>
  </si>
  <si>
    <t>航空轮胎产业基地项目</t>
  </si>
  <si>
    <t>占地约150亩，按照工业4.0标准建设年产30万条航空轮胎车间及生产线等。</t>
  </si>
  <si>
    <t>完成土地招投标并启动项目建设。</t>
  </si>
  <si>
    <t>曙光橡胶工业研究设计院有限公司</t>
  </si>
  <si>
    <t>雁山区奇峰航空航天产业基地项目</t>
  </si>
  <si>
    <t>项目用地位于长虹东路以南、军用机场以西，占地面积约600亩，其中雁山园用地约437亩，象山园用地约163亩，预计投资29亿元，拟建设军民直升机修理保障基地、无人装备生产基地、智慧海洋工程装备生产基地、航空发动机生产基地、通用航空飞机制造基地、民用航空器智能再制造基地以及航空小镇、航空文化等产业，形成集航空、航天、航海装备研发、生产、维修、服务的综合体。项目拟分三期实施。根据园区规划供地，一期占地面积约80亩，在雁山园范围内，拟投资4亿元，建成后年产值6亿元，纳税2000万元；二期占地面积约357亩，总投资17亿，建成后产值17.5亿元，纳税8700万元；三期占地面积约163亩，总投资约8亿元，建成后产值20亿元，纳税4000万元。</t>
  </si>
  <si>
    <t>2022-2027</t>
  </si>
  <si>
    <t>1.一期土地（约80亩）移交土储。
2.一期用地规划调整。
3.一期土地挂牌出让。
4.一期项目开工建设。</t>
  </si>
  <si>
    <t>中国人民解放军第五七一八工厂</t>
  </si>
  <si>
    <t>高档有机硅碳酸钙生产线项目</t>
  </si>
  <si>
    <t>新建设年产20万吨高档有机硅碳酸钙生产线，并引入最新型的干燥、压滤、脱水等智能控制系统，新增2台（套）烘干箱、2台（套）干燥机、热风炉、离心机、自动包装机、自动码垛机（机器人）等。</t>
  </si>
  <si>
    <t>在金山厂区内建设，完成场地平整。</t>
  </si>
  <si>
    <t>桂林金山新材料有限公司</t>
  </si>
  <si>
    <t>桂林高铁智慧产业园及配套基础设施项目</t>
  </si>
  <si>
    <t>项目用地1006.73亩，总建筑面积243890平方米。主要新建标准厂房，办公楼，人才公寓楼，物流驿站，停车场；建设高压线路迁改工程，高压线路敷设约1.1千米；建设西二环污水管道3千米；建设西站西路、八定路扩建工程、长隆路及福利北路扩建工程共8.9千米；配套建设内部规划道路基础设施。</t>
  </si>
  <si>
    <t>1.完成项目用地土地征收；
2.完成一期约400亩场地平整工作；
3.部分配套基础设施开工建设。</t>
  </si>
  <si>
    <t>广西粤桂黔高铁园投资开发有限责任公司</t>
  </si>
  <si>
    <t>全州亿进鞋业年产240万双鞋建设项目（台企）</t>
  </si>
  <si>
    <t>租赁10000平方米标准厂房，采购安装设备建设20条生产线，安排就业2000-2600人。总投资38340万元。</t>
  </si>
  <si>
    <t>1月开工</t>
  </si>
  <si>
    <t>装修标准厂房，采购安装设备建设20条生产线，培训工人，试生产。</t>
  </si>
  <si>
    <t>广硕集团全州亿进鞋业有限公司</t>
  </si>
  <si>
    <t>全州县音响产业园建设项目</t>
  </si>
  <si>
    <t>用地面积约为30亩，建设生产厂房3栋、综合楼1栋、公寓楼2栋、仓库2栋等及配套附属设施，打造音响产业园（五金产业，电声产业为主）。</t>
  </si>
  <si>
    <t>完成标准厂房建设，设备安装，综合楼建设等。</t>
  </si>
  <si>
    <t>东莞市声一电子有限公司</t>
  </si>
  <si>
    <t>年产30万吨生物配合饲料项目</t>
  </si>
  <si>
    <t>用地面积56.75亩，建筑面积约37832.18平方米，主要建设6条饲料生产线，主要建筑单体有主车间、原料仓库、成品仓库、综合楼、门卫房、锅炉房等配套设施。</t>
  </si>
  <si>
    <t>实现项目开工建设。</t>
  </si>
  <si>
    <t>桂林海大生物科技有限公司</t>
  </si>
  <si>
    <t>兴安县城北工业集中区基础设施建设项目</t>
  </si>
  <si>
    <t>对园区土地进行平整，建设道路3500米，以及配套建设相应的市政给排水、绿化、照明、交通安全等工程设施。</t>
  </si>
  <si>
    <t>兴安县工业园区管理中心</t>
  </si>
  <si>
    <t>兴安县电力通讯器材产业园基础设施建设项目</t>
  </si>
  <si>
    <t>对园区土地进行平整，建设道路1700米，以及配套建设相应的市政给排水、绿化、照明、交通安全等工程设施。</t>
  </si>
  <si>
    <t>龙胜各族自治县年加工能力20万吨滑石尾矿、废渣综合利用项目</t>
  </si>
  <si>
    <t>建筑面积27335平方米，新建1#-5#栋厂房及其他配套设施。</t>
  </si>
  <si>
    <t>完成部分厂房建设。</t>
  </si>
  <si>
    <t>桂林龙胜鑫盛源滑石制品有限公司</t>
  </si>
  <si>
    <t>广西水气蓝德环保科技有限公司高性能缓释填料生产项目</t>
  </si>
  <si>
    <t>项目用地面积9100平方米，厂房面积7560平方米，配备2条生产线，年产1.2-1.5万吨高性能缓释填料。主要建设包括对租用的场地厂房改造，建设办公用房、工具间、配电室的建筑安装工程、室外给排水等配套工程以及设备购置等。</t>
  </si>
  <si>
    <t>完成前期手续、场地厂房办公房租赁、改造装修；完成设备安装及1条生产线投产。</t>
  </si>
  <si>
    <t>广西水气蓝德环保科技有限公司</t>
  </si>
  <si>
    <t>桂林绿浦工业固体废物处置有限公司荔浦市可再生资源循环利用产业园固体废物处置利用中心项目</t>
  </si>
  <si>
    <t>项目占地258亩，生产区包括暂存仓库、无害化安全填埋处置场、焚烧处理车间、稳定固化车间、资源化综合利用车间、污水处理站；建设危险废物柔性填埋场一座，总库容约80万方；刚性填埋场一座，库容2万方；安全填埋处置危险废物5.5万吨/年；建设一套100吨/天焚烧生产线及烟气处理系统，焚烧处置危险废物3万吨/年；建设一套200吨/天高温高压循环流化床焚烧炉，焚烧处置一般工业固体废物6万吨/年；建设一套物化处理系统，物化处理危险废物5万吨/年：其中废酸2万吨、废碱2万吨、乳化液1万吨；建设资源化综合利用车间，焚烧残渣10万吨/年、资源化废蚀刻液2万吨/年、表面处理废物4万吨/年和含镍废物1万吨/年；辅助生产区包括汽车衡、变配电间、机修汽修间、材料仓库、加压泵站、高位水池、废物运输车停车场等；配套建设综合办公楼、仓库及其他配套公用工程。</t>
  </si>
  <si>
    <t>完成项目规划设计、征地等前期工作，开工建设生产区主体工程。</t>
  </si>
  <si>
    <t>桂林绿浦工业固体废物处置有限公司</t>
  </si>
  <si>
    <t>广西东尚包装科技有限责任公司智能家居和新材料及高档包装产业园项目一期</t>
  </si>
  <si>
    <t>项目占地面积120亩，改建原有厂房48500平方米（含办公楼5000平方米，员工宿舍6000平方米，食堂及员工活动中心6000平方米及相关附属配套工程）。新建3栋厂房，总建筑面积7500平方米。建设12条智能家居和高档包装、新材料生产线，年产120万套智能家居和高档包装、新材料产品。</t>
  </si>
  <si>
    <t>完成项目备案、厂房购置等前期工作。开工改建旧厂房，购置、安装部分设备。</t>
  </si>
  <si>
    <t>广西东尚包装科技有限责任公司</t>
  </si>
  <si>
    <t>恭城县开花山创新科技产业园项目</t>
  </si>
  <si>
    <t>项目总用地面积443252平方米，总建筑面积372501平方米，包括建设标准厂房、综合楼、绿化及停车位、1条主线道路和11条支线道路等，及标准厂房、综合楼的建筑装饰工程，消防、电气等安装工程，道路工程、管道工程等。</t>
  </si>
  <si>
    <t>完成三通一平、道路硬化工程及给排水管网建设。</t>
  </si>
  <si>
    <t>恭城瑶族自治县工业园区投资开发有限公司</t>
  </si>
  <si>
    <t>新材料产业园一期（鸿汇新厂房）</t>
  </si>
  <si>
    <t>项目地块位于福龙园彭庄边，一期建筑面积1.2万平方米，主要建设2栋标准厂房，1栋仓储用房。</t>
  </si>
  <si>
    <t>（二）农业</t>
  </si>
  <si>
    <t>——畜牧业</t>
  </si>
  <si>
    <t>高尚镇全产业链良种肉牛繁育养殖基地建设项目</t>
  </si>
  <si>
    <t>项目总投资30000万元，占地面积800亩，投放良种牛（含幼牛）50000头，建设肉牛养殖、饲料加工、有机肥厂房23000平方米。</t>
  </si>
  <si>
    <t>兴安县高尚镇人民政府</t>
  </si>
  <si>
    <t>畜牧业</t>
  </si>
  <si>
    <t xml:space="preserve">
广西桂垦源头牧业有限公司源头养猪场及配套建设项目</t>
  </si>
  <si>
    <t>项目总建筑面积10万平方米，建设一个存栏6750头的母猪场、标准保育育肥一体猪舍20栋，配套建设综合楼、宿舍、洗消中心等配套设施，年出栏优质生猪16.64万头。</t>
  </si>
  <si>
    <t>完成母猪区、育肥区猪舍基础、钢构安装及道路等附属工程建设。</t>
  </si>
  <si>
    <t>广西桂垦源头牧业有限公司</t>
  </si>
  <si>
    <t>平乐牧源生猪养殖建设项目</t>
  </si>
  <si>
    <t>项目建设一个总建设面积19万平方米、猪舍37栋，预计年出栏5万头的生猪养殖场。分三期建设完成，一期工程建设猪舍15栋，每批存栏15000头，一个粪污处理系统；二期工程建设猪12栋，每批存栏12000头；三期工程建设猪舍10栋，每批存栏10000头肉猪养殖。</t>
  </si>
  <si>
    <t>一期目标完成15栋栏舍，存栏1.5万头肉猪养殖。</t>
  </si>
  <si>
    <t>平乐牧源养殖有限公司</t>
  </si>
  <si>
    <t>——农产品加工</t>
  </si>
  <si>
    <t>桂林市七星区生猪屠宰项目</t>
  </si>
  <si>
    <t>项目规划用地100亩，总建筑面积16390平方米。拟建国内先进的现代化全自动屠宰生猪生产线3条，建A类生猪定点屠宰场，标准化生猪存栏间，屠宰车间、动物无害化处理、加工车间（内设一座大型冷库及配套设施）。</t>
  </si>
  <si>
    <t>完善报建手续，实现项目动工。</t>
  </si>
  <si>
    <t>桂林市晨发肉类经营有限公司</t>
  </si>
  <si>
    <t>农产品加工</t>
  </si>
  <si>
    <t>龙胜县罗汉果加工配套设施建设二期项目</t>
  </si>
  <si>
    <t>1.冷库建设面积26000平方米。
2.污水及配套设施建设面积5300平方米。
3.天然气站建设面积2100平方米。
4.锅炉房建设面积560平方米。
5.酒精库房建设面积300平方米（半地下）。
6.供水系统200吨/小时。
7.新增加B2B生产线4条（含已经建成的生产线共5条）、B2C生产线4条、锅炉4台（含已经在用的锅炉共5台）、天然气罐6个（含已经在用的天然气罐共7个）。</t>
  </si>
  <si>
    <t>完成冷库建设，污水及配套设施建设，天然气罐6个，锅炉房建设4个，酒精库房建设面积300平方米（半地下），以及市政标准供水系统。</t>
  </si>
  <si>
    <t>龙胜各族自治县农村发展投资有限公司</t>
  </si>
  <si>
    <t>桂林福慧达生态农业有限公司绿色果蔬供应链建设二期项目</t>
  </si>
  <si>
    <t>项目总占地面积1万平方米，建设项目工程9500平方米的分选包装车间及10000吨的综合保鲜库标准厂房。</t>
  </si>
  <si>
    <t>2022
-
2022</t>
  </si>
  <si>
    <t>完成标准厂房和厂区道路建设，购置安装芋圆生产线并投产。</t>
  </si>
  <si>
    <t>桂林福慧达生态农业有限公司</t>
  </si>
  <si>
    <t>沙子镇生猪屠宰物流冷链和深加工建设项目</t>
  </si>
  <si>
    <t>项目规划用地面积100亩，建设生猪屠宰标准厂房、物流冷链系统和肉类深加工标准厂房，以及污水处理系统，路网、供排水管网、绿化、亮化等相关配套基础设施建设。</t>
  </si>
  <si>
    <t>1.明确项目投资建设模式，完成招商引资工作。
2.完成项目规划选址、详规等前期工作。
3.启动土地储备征收场；4.启动地块清场、平整，开展厂房基础设施建设。</t>
  </si>
  <si>
    <t>平乐县沙子镇人民政府</t>
  </si>
  <si>
    <t>平乐宏源农业发展有限公司农产品加工冷藏物流项目</t>
  </si>
  <si>
    <t>项目规划用地120亩，总建筑面积3万平方米，主要建设标准厂房3万平方米，建设芋头、慈姑、柑橘等农产品加工生产线2条，建设冷库6000立方米，建设仓库、办公室、员工宿舍、供电和厂内道路。</t>
  </si>
  <si>
    <t>完成生产线2条及配套设施建设，竣工投产。</t>
  </si>
  <si>
    <t>平乐宏源农业发展有限公司</t>
  </si>
  <si>
    <t>广西恒丰达供应链管理有限公司农产品深加工及冷链物流建设项目</t>
  </si>
  <si>
    <t>项目总建筑面积10000平方米，主要内容包括购买并改建厂房3000平方米，新建标准厂房3000平方米，新建冷库2000平方米，新建仓库2000平方米，配套建设供电、供水、排水、绿化等附属工程，购买安装罐头深加工生产线、包装生产线及速冻车间等设施设备，项目建成后预计年产值10000吨罐头食品。</t>
  </si>
  <si>
    <t>完成厂房购置、改建及部分设备购置安装。</t>
  </si>
  <si>
    <t>广西恒丰达供应链管理有限公司</t>
  </si>
  <si>
    <t>桂林千烨低温脱水工程中心项目</t>
  </si>
  <si>
    <t>项目拟租用桂林经开区金桂商业街5#标准厂房，用于建设千烨低温脱水工程中心项目，主要生产罗汉果、金桔、荔浦芋、柿饼等桂林特色产品。项目建成达产后年产值6000万元，综合税收60万元，新增就业岗位约35个。</t>
  </si>
  <si>
    <t>完成前期工作，并进场装修。</t>
  </si>
  <si>
    <t>桂林千烨农产品开发有限公司</t>
  </si>
  <si>
    <t>——其他农业</t>
  </si>
  <si>
    <t>广西澳兴农业科技项目</t>
  </si>
  <si>
    <t>兴安县农产品冷链仓储物流中心：该项目占地120亩，建设面积41000平方米园区，产业园内配置农特产业链品牌运营中心，农特产品科研和检测中心，智慧农业大数据中心，物联网溯源管理中心，农产品（蔬菜）交易集散中心，农特产品分拣、加工、包装和冷链仓储配送中心。
兴安县食材预制和食材冷链配送中心：项目占地40亩，建设面积28000平方米。食材供应链中心、食材预制和团餐预制中央厨房；农产品分级分拣包装工厂、净菜加工厂和食材冷链物流配送中心。
桂北家禽屠宰加工中心：项目占地80亩，建设面积38000平方米，家禽交易集散市场，大型家禽定点屠宰场，家禽肉制品加工工厂和肉类冷链仓储物流等。</t>
  </si>
  <si>
    <t>广西澳兴农业科技有限公司</t>
  </si>
  <si>
    <t>其他农业</t>
  </si>
  <si>
    <t>资源县乡村振兴•粤桂协作一二三产融合发展产业示范园</t>
  </si>
  <si>
    <t>围绕“国家级现代农业科技产业园、华南地区一流田园综合体、华南地区乡村振兴示范区、城乡风貌建设示范区、广西一二三产融合发展示范区”五大定位，拟规划范围约18平方公里，重点以大健康产业区、生产加工区、文化教育区、休闲度假区、生态农业区、红军长征旧址保护展示区等六个区域为目标进行打造，通过建设资江漂流基地、沙洲森林公园、座机坪、乡村振兴示范街（抱财坵）、民宿部落（半边街）、丹霞温泉、粤桂产业园、直升机观光旅游项目及中革军委油榨坪会议旧址沿河打造红色文化长廊等重点项目全面提档升级。</t>
  </si>
  <si>
    <t>1.1-3月：完成前期准备工作。
2.4-6月：完成招商引资工作，并启动座机坪、半边街、抱财坵、大沙洲项目建设。
3.7-9月：对剩余两个风貌改造点进行全面改造，其他工程全面开工，复原粟传亮铁匠铺。
4.10-12月：完成粤桂产业园扫尾、检查评估工作；完成中革军委油榨坪会议旧址沿河红色文化长廊、复原粟传亮铁匠铺项目验收工作。</t>
  </si>
  <si>
    <t>资源县中峰镇人民政府、资源县文化广电体育和旅游局、资源县农业农村局、资源县乡村振兴局</t>
  </si>
  <si>
    <t>广西农产品产地冷藏保鲜设施建设项目</t>
  </si>
  <si>
    <t>项目计划建设冷库设施数244个，总库容15955吨。</t>
  </si>
  <si>
    <t>完成冷库及相关设施建设。</t>
  </si>
  <si>
    <t>平乐县农业农村局</t>
  </si>
  <si>
    <t>（三）服务业</t>
  </si>
  <si>
    <t>——商贸流通</t>
  </si>
  <si>
    <t>鼎亨桃花江度假酒店项目</t>
  </si>
  <si>
    <t>项目建筑面积31180平方米，建设内容：计划建设三层酒店主体建筑1栋，配套电力电缆迁移、设备采购、消防设备采购、绿化美化、道路硬化等。</t>
  </si>
  <si>
    <t>开工建设。计划完成全部高压电力线路迁改工程；完成泄洪渠迁改、供水、燃气管道迁改工程；完成地块围挡施工。</t>
  </si>
  <si>
    <t>桂林市鼎亨酒店投资有限公司</t>
  </si>
  <si>
    <t>秀峰区政府</t>
  </si>
  <si>
    <t>商贸流通</t>
  </si>
  <si>
    <t>GL君武广场</t>
  </si>
  <si>
    <t>本项目占地面积约73.58亩，拟总建设面积约12万平方米建筑面积，主要建设内容为：
1.商业及金融中心，商业服务网点。
2.商业服务设施，如超市、培训机构等配套。
3.教育培训设施。
4.教职员及学生公寓。
5.商务酒店。</t>
  </si>
  <si>
    <t>2022-
2024</t>
  </si>
  <si>
    <t>实现项目开工。</t>
  </si>
  <si>
    <t>广西桂林玉鑫投资有限责任公司</t>
  </si>
  <si>
    <t>桂林城联建材家居广场项目</t>
  </si>
  <si>
    <t>总建筑面积约43917平方米，主要为各类建材的销售、展示、仓储、物流配送等。</t>
  </si>
  <si>
    <t>开工建设厂房。</t>
  </si>
  <si>
    <t>桂林城联物流有限公司</t>
  </si>
  <si>
    <t>桂林银福祥建材家居广场项目</t>
  </si>
  <si>
    <t>总建筑面积约6万平米，项目经营范围主要为各类建材家居的展示，销售，仓储，物流配送等。</t>
  </si>
  <si>
    <t>桂林银福祥物流服务有限公司</t>
  </si>
  <si>
    <t>兴安县冷链物流园项目</t>
  </si>
  <si>
    <t>兴安县物流园建设项目总占地面积12万平方米，总建筑面积3.7万平方米，其中：普通仓储区建筑面积1.9万平方米，冷冻冷藏区建筑面积0.6万平方米，8F物流商务中心建筑面积1.2万平方米。园区进出道路5500平方米，停车场及其他场地硬化4万平方米，园区绿化1.8万平方米，围墙2700米。</t>
  </si>
  <si>
    <t>兴安县项目投资管理与服务中心</t>
  </si>
  <si>
    <t>龙胜各族自治县“名特优”产品展销中心</t>
  </si>
  <si>
    <t>项目规划用地面积14.81亩，总建筑面积21500平方米，主要建设一栋产品展销综合楼及配套附属设施。</t>
  </si>
  <si>
    <t>完成主体建设。</t>
  </si>
  <si>
    <t>龙胜县全域旅游投资开发有限公司</t>
  </si>
  <si>
    <t>——旅游</t>
  </si>
  <si>
    <t>侗情水庄二期(旅游集散中心)建设项目</t>
  </si>
  <si>
    <t>项目位于二塘乡北芬大村南侧，拟占地面积约48.7亩，计划投资1.6亿元，建设游客集散中心广场、自驾车营地、智能及多功能车辆保障中心、特色度假酒店。</t>
  </si>
  <si>
    <t>桂林北芬侗族旅游观光有限公司</t>
  </si>
  <si>
    <t>旅游</t>
  </si>
  <si>
    <t>阳朔宋城演艺项目二期</t>
  </si>
  <si>
    <t>项目建设用地约4万平方米，拟建6400人室外剧院及配套工程。</t>
  </si>
  <si>
    <t>完成征地及前期报规报建工作,工程招投标等前期工作并开工建设。</t>
  </si>
  <si>
    <t xml:space="preserve">宋城演艺股份有限公司 </t>
  </si>
  <si>
    <t>灵渠水街景区提升改造项目</t>
  </si>
  <si>
    <t>项目总投资约3.5亿元，按照国家5A级景区要求提升改造，建设内容包括完善园区道路、导视系统、休憩系统等基础设施，灵渠清淤疏浚，灵渠水街夜游灯光工程，秦时明月主题光影秀、舌尖上的水街，南斗民俗文化村，世界非物质文化遗产博览园。</t>
  </si>
  <si>
    <t>广西灵渠胜地文化旅游投资发展有限公司</t>
  </si>
  <si>
    <t>永福县梦幻登云山旅游开发项目</t>
  </si>
  <si>
    <t>项目主要建筑面积为23500平方米。其中景区服务中心5000平方米，惠能纪念馆2500平方米，星空宾馆8000平方米，乡村民宿8000平方米，少数民族特色村寨20000平方米；景区内外车行道路约38公里，路宽8米，双向两车道；旅游栈道10公里，建设停车场3000平方米，房车营地5000平方米、帐篷营地2000平方米，按停车位比例50%以上配建充电桩（以设计为准），同时配套车位智能管理系统、图像识别技术系统、智能停车场的收费管理系统等。</t>
  </si>
  <si>
    <t>完成部分旅游道路建设。</t>
  </si>
  <si>
    <t>永福县“三江六岸”文化旅游4A景区基础设施配套项目</t>
  </si>
  <si>
    <t>项目总用地面积547224.27平方米（约合820.84亩），项目总建筑面积为30823.86平方米，其中游客服务中心建筑面积为1630.63平方米、康养体验街区建筑面积为25004.50平方米、农业体验中心建筑面积为1500.00平方米、码头建筑面积为2000.00平方米（三个），公厕建筑面积为688.23平方米（三座）。配套电气照明系统、给排水工程、消防工程、新能源汽车充电装置、智能停车场收费管理系统等设施设备。</t>
  </si>
  <si>
    <t>完成部分康养体验街区道路建设及农业体验中心等工程等建设及相关配套设施建设。</t>
  </si>
  <si>
    <t>龙胜温泉提质改造项目</t>
  </si>
  <si>
    <t>项目总用地面积14.4813公顷，在原有龙胜温泉建筑基础上，新建SPA酒店、温泉综合体、停车综合体、餐厅等设施。</t>
  </si>
  <si>
    <t>完成原中心酒店装修翻新。</t>
  </si>
  <si>
    <t>桂林龙胜温泉旅游有限责任公司</t>
  </si>
  <si>
    <t>宝鼎艺术康养休闲度假区项目</t>
  </si>
  <si>
    <t>项目建成后，将使县城周围旅游业态更丰富，世界级旅游小镇初具雏形。位于上梁宝鼎景区，规划面积5平方公里，主要依据宝鼎瀑布良好的自然环境，打造集休闲、度假、康养于一体的艺术休闲度假区，项目总投资约3亿元，目前已投入资金超过5000万元。</t>
  </si>
  <si>
    <t>1.6月底完成道路改建。
2.7月底完成飞拉达建设。
3.9月底完成宝鼎艺术康养休闲度假区（一期建设），民宿、扩展学习基地等。</t>
  </si>
  <si>
    <t>资源县文化广电体育和旅游局</t>
  </si>
  <si>
    <t>“湾区高原”真宝鼎—南宝鼎徒步露营主题景区项目</t>
  </si>
  <si>
    <t>1．营地建设：步道建设10000米，观景平台200平方米，18+8个轻奢露营帐篷，约1500平方米，接待中心、16个不同规格帐篷组成的餐厅、卫浴区、篝火区、活动区、帐篷工作室&amp;联合工作区，约1000平方米、高海拔湿地景观，约30000平方米、水电及取暖系统、后勤区、场地环境、船只和车辆等交通工具购置、码头及库房等。
2．基础设施建设：新建蓄水池一座；新增设供电缆1500米；修建道路1.2公里；新建徒步线10000米；新建大门、停车场、通信设施等。</t>
  </si>
  <si>
    <t>1.5月底完成一期营地建设共26个帐篷。
2.12月底完成“真宝鼎-南宝鼎”湾区高原徒步露营景区二期、三期共50个帐篷。</t>
  </si>
  <si>
    <t>广西桂林自然礼赞旅游管理有限公司</t>
  </si>
  <si>
    <t>荔浦市永苏里文化旅游街建设项目</t>
  </si>
  <si>
    <t>项目规划总用地面积为29200平方米，总建筑面积为31600平方米。建设以品味休闲娱乐、文化旅游、精致餐饮服务、时尚购物、精品零售店等多元化高端服务一体的综合性时尚休闲商业街区。主要建设内容包括商业街、文化广场、景观小品、休息座椅等，主要建设项目的建筑安装工程、给排水、道路及场地硬化、绿化及其他配套设施工程。</t>
  </si>
  <si>
    <t>完成项目规划设计、用地等前期工作，开工建设项目主体工程。</t>
  </si>
  <si>
    <t>——房地产</t>
  </si>
  <si>
    <t>7#商住小区</t>
  </si>
  <si>
    <t>项目规划用地面积21600平方米，规划建筑面积为40800平方米，9栋商住楼，总建筑面积40800平方米，居住面积38400平方米，商住面积2250平方米，公共设施150平方米，地下停车场13644平方米，规划总户数496户，容积率为1.9，绿化率为35%。</t>
  </si>
  <si>
    <t>完成一期基础施工。</t>
  </si>
  <si>
    <t>桂林市新大房地产开发有限公司</t>
  </si>
  <si>
    <t>叠彩区政府</t>
  </si>
  <si>
    <t>房地产</t>
  </si>
  <si>
    <t>鑫兴恒▪云景台项目（财富名城）</t>
  </si>
  <si>
    <t>项目总用地面积47亩，建设内容包括地下车库、商品房、棚户区改造、拆迁安置房及政府预留安置房等。</t>
  </si>
  <si>
    <t>完成前期审批和拆迁，实现项目动工。</t>
  </si>
  <si>
    <t>桂林市鑫兴恒房地产投资有限公司</t>
  </si>
  <si>
    <t>彰泰联发沁园春项目</t>
  </si>
  <si>
    <t>项目占地约40亩，总建筑面积68053.6平方米，基本计容面积：住宅45844.1平方米，商业2718.17平方米；不计容面积：地下停车场16291.21平方米，架空面积1413.67平方米。</t>
  </si>
  <si>
    <t>完成项目展示中心建设，完成前期审批工作。</t>
  </si>
  <si>
    <t>桂林市安君房地产开发有限公司</t>
  </si>
  <si>
    <t>丽君园南巷改造项目</t>
  </si>
  <si>
    <t>拟进行旧区改造，建设内容包括安置小区建设及其配套设施建设。总建筑面积40686平方米。</t>
  </si>
  <si>
    <t>完成施工图设计，基础施工，主体施工。</t>
  </si>
  <si>
    <t>广西鸿钦房地产开发有限公司</t>
  </si>
  <si>
    <t>阳朔水岸观山项目</t>
  </si>
  <si>
    <t>项目用地面积约69922.3平方米，总建筑面积83905平方米，其中，住宅建筑面积68845平方米，商业建筑面积15060平方米。</t>
  </si>
  <si>
    <t>开展施工图设计和施工前期准备工作，进行地下室土方开挖。</t>
  </si>
  <si>
    <t>阳朔恒富阳光置业有限公司</t>
  </si>
  <si>
    <t>全州县东舜·雍园商住综合楼项目</t>
  </si>
  <si>
    <t>总用地面积29319.05平方米，开发公司对县果菜公司、日杂公司、土产公司、农资公司棚户区进行改造，建设商住楼。</t>
  </si>
  <si>
    <t>完成地基建设和部分主体工程。</t>
  </si>
  <si>
    <t>桂林东舜置业有限公司</t>
  </si>
  <si>
    <t>兴安县南桂豪庭项目</t>
  </si>
  <si>
    <t>规划总用地面积20396.54平方米，总建筑面积82684.24平方米，共6栋建筑，计容面积67306.16平方米，容积率3.2，建筑密度34.76%，绿地率30%，建筑层数≤23层，建筑高度≤75米，车位比1：1.1，主要建设商业住宅楼小区及配套设施、地下室等。</t>
  </si>
  <si>
    <t>兴安县信能投资有限责任公司</t>
  </si>
  <si>
    <t>平乐县吉上吉中心家园</t>
  </si>
  <si>
    <t>项目总用地面积2.1万平方米，总建筑面积11.5万平方米，其中住宅建筑面积10万平方米，商业建筑面积1524平方米，共5栋楼，配套功能用房、小区硬化、绿化、亮化、地下停车场、室外给排水、室外供电、消防等设施工程。</t>
  </si>
  <si>
    <t>完成2#、3#、5#号楼封顶。</t>
  </si>
  <si>
    <t>平乐凯程房地产有限公司</t>
  </si>
  <si>
    <t>滨江花苑第四期</t>
  </si>
  <si>
    <t>项目新建1栋28层商住楼，占地面积6253.39平方米，总建筑面积（含地下室）86799.04平方米，计容面积66825.62平方米，户数402户，车位540个，综合容积率4.84。</t>
  </si>
  <si>
    <t>完成项目勘察设计、征地等前期工作，开工建设项目主体工程。</t>
  </si>
  <si>
    <t>广西荔浦县荔波房地产开发有限公司</t>
  </si>
  <si>
    <t>荔浦市华城商厦</t>
  </si>
  <si>
    <t>项目新建商业住宅小区7栋，总建筑面积160970.78平方米（其中计容面积122322.71平方米，不计容面积38648.07平方米），1-4#楼为三十三层，建筑面积103655.47平方米，5-6#楼为七层商业建筑，建筑面积15235.46平方米，7#楼为五层幼儿园，建筑面积3185.78平方米，地下室为三层，建筑面积38648.07平方米，物业用房246平方米，建筑密度68.47%，绿化率25%。</t>
  </si>
  <si>
    <t>荔浦市大发房地产开发有限公司</t>
  </si>
  <si>
    <t>荔浦碧桂园山河郡二期三标段</t>
  </si>
  <si>
    <t>项目总建筑面积64447.27平方米，建设住宅及相关配套设施。</t>
  </si>
  <si>
    <t>项目开工建设商住楼主体。</t>
  </si>
  <si>
    <t>荔浦碧桂园房地产开发有限公司</t>
  </si>
  <si>
    <r>
      <t>恭城县信发</t>
    </r>
    <r>
      <rPr>
        <sz val="11"/>
        <rFont val="仿宋"/>
        <family val="3"/>
        <charset val="134"/>
      </rPr>
      <t>·</t>
    </r>
    <r>
      <rPr>
        <sz val="11"/>
        <rFont val="宋体"/>
        <charset val="134"/>
      </rPr>
      <t>翰林府</t>
    </r>
  </si>
  <si>
    <t>项目总建筑面积为239975.59平方米，总绿地面积18289.8平方米，其中配套设施有幼儿园（9个班）、综合社区服务中心、物业管理服务中心等。</t>
  </si>
  <si>
    <t>完成1-3#楼主体建设。</t>
  </si>
  <si>
    <t>恭城信发置业有限公司</t>
  </si>
  <si>
    <t>——其他服务</t>
  </si>
  <si>
    <t>京东-互联网+数字经济合作项目</t>
  </si>
  <si>
    <t>项目总建筑面积约5000平方米，位于秀峰区滨江路滨水广场，计划建设展厅1500平方米，网络直播厅1500平方米，办公室2000平方米，扶持和引入集聚一批数字经济企业。</t>
  </si>
  <si>
    <t>项目开工建设。</t>
  </si>
  <si>
    <t>京东（桂林）数字经济有限公司</t>
  </si>
  <si>
    <t>其他服务</t>
  </si>
  <si>
    <t>桂林凤凰·山水逸境</t>
  </si>
  <si>
    <t>项目建设用地约285亩，建筑面积约116000平方米，一期约183亩，建筑面积约61000平米，一期容积率为0.5，二期约102亩，建筑面积约55000平米，二期容积率为0.8，综合容积率0.6。项目通过“文旅+康养”双轮驱动，助力桂林实现从“传统旅游观光”到“旅养、康养、医养”的产业升华。</t>
  </si>
  <si>
    <t>完成前期工作，项目开工。</t>
  </si>
  <si>
    <t>桂林凤凰文投文旅发展有限公司</t>
  </si>
  <si>
    <t>高铁产业园秀峰分园</t>
  </si>
  <si>
    <t>高铁（桂林）广西园秀峰园用地规划面积9.12平方公里。其核心区域为桃花江以东、仙人桥以北、福利路以西，洋江头村以南区域，规划面积约3650亩，核心区域现有矮山塘、白塘、燕子岩、洋江头4个自然村，792户，2771人。概念性总体规划形成“一江、两岸、五组团”的规划结构。园区功能定位是重点发展智能物流、新能源装备制造、健康养生、生态旅游、商贸服务产业。规划建设智能物流、工业小镇、产城配套、康体疗养4个功能区。当前拟开发建设的为“产业园+城市更新”项目，范围为进行控规调整的2676亩土地，采取政府主导，企业参与，市场动作的模式，遵循“先规划后建设、先安置后开发，适当超前按步骤滚动开发”的原则实施，进行整体自平衡闭环开发，最终打造成园区成熟、居住环境优、产城融合、可持续发展的新城市片区。</t>
  </si>
  <si>
    <t>桂林市秀峰区产城投资开发有限责任公司</t>
  </si>
  <si>
    <t>国立达总部基地建设</t>
  </si>
  <si>
    <t>项目总建筑面积12000平方米，主要建设办公楼、会议中心、接待中心、商铺等。</t>
  </si>
  <si>
    <t>广西惠达管理有限公司</t>
  </si>
  <si>
    <t>全州县城市建设投资有限公司全州县游客集散中心</t>
  </si>
  <si>
    <t>总建筑面积1.4万平方米，建设游客服务中心、大型生态停车场，给排水、电气及室外配套工程等。</t>
  </si>
  <si>
    <t>实现游客服务中心、大型生态停车场，给排水、电气工程等竣工。</t>
  </si>
  <si>
    <t>全州县城市建设投资有限公司</t>
  </si>
  <si>
    <t>永福县梦幻金鸡河田园综合体项目</t>
  </si>
  <si>
    <t>项目规划总用地面积1.30万亩（其中涉及新增用地约106.20亩），建设自然景观区、人文景观区、生态修复、乡村治理（立面改造等）等，配套建设给排水工程、配电及动力照明系统、生态停车场、消防安全工程、通讯和计算机系统、通风系统、避雷系统、安防系统、绿化工程、亮化工程、硬化工程、公厕、污水处理工程、乡村道路、步道、绿道、垃圾房（池）等。项目主体工程建筑面积10800.00平方米，主要建设内容包括特色民宿、乡村庄园、乡村主题度假酒店、购物广场、表演广场、休闲养生吧、游客接待中心（旅游驿站）（党群服务中心）、大路岩洞景点及蒙庭章故居。</t>
  </si>
  <si>
    <t>完成建设道路，环湖骑行道，游客接待中心等建设及附属设建设。</t>
  </si>
  <si>
    <t>罗锦镇人民政府</t>
  </si>
  <si>
    <t>永福县创业大厦工程</t>
  </si>
  <si>
    <t>项目总用地面积6667平方米（10亩），拟建1栋创业大厦（含附属公寓），总建筑面积30000平方米。主要建设内容包括建筑工程、安装工程、装饰工程及室外配套工程等。</t>
  </si>
  <si>
    <t>永福县文创中心工程</t>
  </si>
  <si>
    <t>项目总用地面积4667平方米，拟建1栋文创中心，总建筑面积20000平方米。主要建设内容包括建筑工程、安装工程、装饰工程及室外配套工程等。</t>
  </si>
  <si>
    <t>广西永福农村商业银行新建办公大楼</t>
  </si>
  <si>
    <t>计划建设商业综合用房一栋，土地面积13500平方米，建筑面积20000平方米。</t>
  </si>
  <si>
    <t>2022年购买土地并做好前期规划审批手续。</t>
  </si>
  <si>
    <t>广西永福农村商业银行</t>
  </si>
  <si>
    <t>城市之星·河灯文化旅游配套设施项目</t>
  </si>
  <si>
    <t>本项目按照打造新城市中心、商业中心、文化休闲中心、旅游中心、游客集散中心的定位进行规划，总用地面积约21.1亩，建筑面积47169.74平方米，主要建设游客服务中心、文化艺术城、农土特产展览馆、农土特产特色街区、河灯剧场及河灯祈福阁改造提升等工程。</t>
  </si>
  <si>
    <t>主体结构施工至三层。</t>
  </si>
  <si>
    <t>资源县资新投资开发有限公司</t>
  </si>
  <si>
    <t>荔浦市江畔·悦乐庄（江畔芋苑）康养中心建设项目</t>
  </si>
  <si>
    <t>项目规划总用地面积为36755.97平方米，总建筑面积为58410.00平方米（其中：康养中心47250平方米，1#商务楼600平方米，2#商务楼1300平方米、3#商务楼850平方米，门卫岗亭50平方米，地下室建筑面积8300平方米，游泳池地下设备用房建筑面积60平方米），容积率为1.37。主要建设内容包括各建筑的建筑装饰工程，室内消防、电气、弱点、通风空调、给排水、电梯等安装工程，康养设备采购以及室外泳池、观景水系、广场、道路、绿化、给排水、电力、照明、活动场地等配套工程。</t>
  </si>
  <si>
    <t>完成项目前期工作，开工建设酒店主体工程及配套设施。</t>
  </si>
  <si>
    <t>三、社会公益</t>
  </si>
  <si>
    <t>（一）教育</t>
  </si>
  <si>
    <t>——高等教育</t>
  </si>
  <si>
    <t>盘古山桂师体育公园</t>
  </si>
  <si>
    <t>占地面积约700亩，新建体育场馆及体育设施等，包括跑道、足球场、篮球场、排球场、网球场及步道、园路、停车场等配套设施。</t>
  </si>
  <si>
    <t>完成可研、初设等前期工作，项目开工建设。</t>
  </si>
  <si>
    <t>桂林师范高等专科学校</t>
  </si>
  <si>
    <t>高等教育</t>
  </si>
  <si>
    <t>——普通教育</t>
  </si>
  <si>
    <t>灵川县园东中小学</t>
  </si>
  <si>
    <t>中学：建设规模36个班，校舍建设面积27095平方米（其中办公综合楼3384平方米，教学综合楼21775平方米，食堂1936平方米），大门，运动场（含跑道）。课桌椅、床铺、办公桌椅、计算机、教室多媒体设备、教学仪器、录播室、广播系统、图书及阅览室等。
小学：建设规模36个班，校舍建设面积17146平方米（其中办公综合楼3096平方米，教学综合楼12114平方米，食堂1936平方米），大门，运动场（含跑道）。课桌椅、床铺、办公桌椅、计算机、教室多媒体设备、教学仪器、录播室、广播系统、图书及阅览室等。</t>
  </si>
  <si>
    <t>2022年9月前完成所有前期工作，2022年12月底完成工程量20%。</t>
  </si>
  <si>
    <t>灵川县甘棠江城市建设投资有限责任公司</t>
  </si>
  <si>
    <t>普通教育</t>
  </si>
  <si>
    <t>全州城南高中</t>
  </si>
  <si>
    <t>城南高中拟建设90个班，在校生4500人的寄宿制高级中学。总用地面积111366.3平方米（共167.6亩），总建筑面积为94601平方米。主要建设1栋5层框架结构的教学综合楼6200平方米、3栋5层框架结构的教学楼17100平方米、2栋5层框架结构的实验楼10100平方米、3栋6层框架结构的学生宿舍楼32600平方米、1栋4层框架结构的图书馆8400平方米、1栋3层框架结构的食堂7600平方米、1栋3层框架结构的体育馆6200平方米等。</t>
  </si>
  <si>
    <t>完成项目前期手续和三通一平，开展地基基础及部分主体建设。</t>
  </si>
  <si>
    <t>全州县教育局</t>
  </si>
  <si>
    <t>龙胜县教育强国推进项目</t>
  </si>
  <si>
    <t>规划建设一所乡小学、四所村级幼儿园、教师周转房等及其他附属设施。</t>
  </si>
  <si>
    <t>完成四所幼儿园及周转房等。</t>
  </si>
  <si>
    <t>龙胜各族自治县教育局</t>
  </si>
  <si>
    <t>（二）卫生</t>
  </si>
  <si>
    <t>桂林市兴安县人民医院医技病房楼工程</t>
  </si>
  <si>
    <t>项目占地面积1068.38平方米，总建筑面积14825.2平方米，包括建筑土建工程、装饰工程及消防工程、给排水工程等公用配套工程。</t>
  </si>
  <si>
    <t>兴安县人民医院</t>
  </si>
  <si>
    <t>卫生</t>
  </si>
  <si>
    <t>永福县医疗机构信息化建设项目</t>
  </si>
  <si>
    <t>为各医疗单位建设一套医疗系统，机房工程总建筑面积260平方米（每处机房约20平方米）。主要建设内容包括智能化信息设施系统、排队叫号系统、远程医疗系统、安全防范系统、医疗辅助智能化系统、建筑设备管理系统、线路铺装、机房工程。</t>
  </si>
  <si>
    <t>完成项目建设。</t>
  </si>
  <si>
    <t>永福县卫生健康局</t>
  </si>
  <si>
    <t>荔浦市妇幼保健院整体搬迁建设项目</t>
  </si>
  <si>
    <t>项目规划用地总面积16156.7平方米，总建筑面积17561.09平方米，拟建床位142床。主体建筑包括1栋6层门诊医技综合楼6929.18平方米，1栋6层住院综合楼6529.21平方米，1栋4层业务综合楼3608.20平方米，1栋1层设备房298.50平方米，1座不计容地埋式污水处理池196平方米，垃圾站和氧气站各一座。规划机动车停车位72个，规划非机动车停车位585个。配套设施内容为建筑装饰工程，室内给排水、消防、强电、弱电、通风等安装工程以及室外给排水、道路及场地硬化、停车场、绿化、挡土墙等室外工程。</t>
  </si>
  <si>
    <t>项目开工建设1号楼、2号楼主体工程及配套设施。</t>
  </si>
  <si>
    <t>荔浦市妇幼保健院</t>
  </si>
  <si>
    <t>桂林市第二人民医院国家区域医疗中心建设项目（一期）</t>
  </si>
  <si>
    <t>医疗及辅助用房的改造装修和购置医疗设备等二大内容进行。改造装修总面积约7.28万平方米</t>
  </si>
  <si>
    <t>完成项目前期工作并开工建设。</t>
  </si>
  <si>
    <t>桂林市第二人民医院</t>
  </si>
  <si>
    <t>市卫生健康委</t>
  </si>
  <si>
    <t>（三）文化</t>
  </si>
  <si>
    <t>灌阳县红色文化传承示范基地项目</t>
  </si>
  <si>
    <t>项目总用地面积约8万平方米，建筑占地面积约6121平方米，总建筑面积约21976平方米。建设内容：
1.新建教学行政综合楼1栋，占地面积为1266平方米，建筑面积为7596平方米。其中包括：电教室、研讨室、多功能学术报告厅、图书室、计算机教室、办公室。
2.新建宿舍楼1栋，占地面积为1725平方米，建筑面积为10350平方米，其中包括：学生公寓建筑、教师公寓。
3.新建餐厅1栋。
4.新建红色拓展体验馆，占地面积为2200平方米，包含拓展训练场，建筑面积1200平方米。
5.新建门卫室，建筑面积30平方米。
6.主体建筑工程，建筑装饰工程、智能监控、通风空调安装工程；配套建设停车场、室外绿化、道路、给排水、电气等辅助配套设施及设备购置工程等。</t>
  </si>
  <si>
    <t>完成清表工作，主要建筑体完成30%。</t>
  </si>
  <si>
    <t>灌阳县三峰烟雨有限公司</t>
  </si>
  <si>
    <t>文化</t>
  </si>
  <si>
    <t>（四）体育</t>
  </si>
  <si>
    <t>永福县全民健身体验区工程</t>
  </si>
  <si>
    <t>项目总用地面积33333.34平方米，拟建全民健身体验区，总建筑面积12000平方米。主要建设内容包括建筑工程、安装工程、装饰工程、球场建设工程及室外配套工程等。</t>
  </si>
  <si>
    <t>体育</t>
  </si>
  <si>
    <t>（五）其他社会</t>
  </si>
  <si>
    <t>星华上下窑、五福蔡家渡预留地开发项目</t>
  </si>
  <si>
    <t>本项目包含星华上窑、星华下窑、南洲赵家桥、五福蔡家渡四个自然村预留地，项目总占地面积228.741亩，规划总建筑面积量约36万平方米，拟用于建设农民预留物业面积占地约73.3086亩，体量约12.6万平方米，拟用于开发面积占地约120亩，建设体量约20万平方米，建设学校约35亩。</t>
  </si>
  <si>
    <t>项目建设，力争学校主体工程完工。</t>
  </si>
  <si>
    <t>桂林新凯丰公司</t>
  </si>
  <si>
    <t>其他社会</t>
  </si>
  <si>
    <t>桂林市七星区朝阳乡合心村民委员会田心里村安置房建设工程</t>
  </si>
  <si>
    <t>项目占地面积13.5亩，拟新建安置房面积约19830.6平方米及配套的供水、供电、供气等辅助设施。</t>
  </si>
  <si>
    <t>桂林市七星区朝阳乡合心村民委员会</t>
  </si>
  <si>
    <t>东莲市场片区改造</t>
  </si>
  <si>
    <t>项目建设用地约为76.09亩，总建筑面积约16.7万平方米，其中计容面积共约12.7万平方米。共建设1.07万平方米安置房，安置人口170人；建设集体经济物业2.15万平方米。项目分两期实施，一期占地17.74亩，建筑面积约3.9万平方米，其中计容面积约3万平方米；二期占地58.35亩，建筑面积约12.8万平方米，其中计容面积约9.7万平方米。</t>
  </si>
  <si>
    <t>桂林秀峰投资发展有限责任公司</t>
  </si>
  <si>
    <t>灵川县公安局业务技术基础设施建设项目</t>
  </si>
  <si>
    <t>业务技术用房项目划拨用地16亩，设计建设大数据外理中心及警情研判中心，建筑面积为10762平方米。利用大圩交警中队6.5亩土地，建设派出所交巡警基础设施建设项目，设计2980平方的综合业务用房及660平方米三层办案区用房各一栋。</t>
  </si>
  <si>
    <t>可研报告立项等前期工作全部完成，土地落实到位，图纸设计已完成，在此基础上完成地表清理及地下地质勘察等工作。</t>
  </si>
  <si>
    <t>灵川县公安局</t>
  </si>
  <si>
    <t>全州县农械厂棚户区改造开发建设项目</t>
  </si>
  <si>
    <t>农械厂职工改制以及厂区棚户区改造，规划用地约22亩，拟建设住宅小区和商业综合体共约3.2万平方米。</t>
  </si>
  <si>
    <t>完成三通一平、招拍挂，完成整体规划设计、地基勘测，完成基础主体施工建设。</t>
  </si>
  <si>
    <t xml:space="preserve">全州县盛源投资管理有限责任公司 </t>
  </si>
  <si>
    <t>兴安县工业园区及县城周边公租房建设项目</t>
  </si>
  <si>
    <t>项目主要建设内容为工业园区及县城周边公租房建设，计划建设公租房500套，房屋建设面积3万平方米，并开展附属基础设施建设。</t>
  </si>
  <si>
    <t>项目全部开工建设。</t>
  </si>
  <si>
    <t>城市更新项目</t>
  </si>
  <si>
    <t>项目主要建设内容为兴安县县城规划区内城中村及棚户区改造，涉及户数500户。</t>
  </si>
  <si>
    <t>桂林市红色体育公园</t>
  </si>
  <si>
    <t>项目占地面积11万平方米，新建综合训练馆、游泳馆、篮球馆、体育文化广场、休闲步道、球类运动设施、400米环形跑道、室外健身器械场地、立体停车场、公共卫生间以及配套基础设施。</t>
  </si>
  <si>
    <t>兴安县北街里历史文化街区保护改造项目</t>
  </si>
  <si>
    <t>项目总用地面积59634平方米；主要建设内容为对北街里历史文化街区保护改造，改造后打造为原生态的传统历史文化街区。</t>
  </si>
  <si>
    <t>永福县智慧化城市管理平台建设项目</t>
  </si>
  <si>
    <t xml:space="preserve">1.监督指挥中心场地建设：占地240平方米，建筑面积1000平方米的数字化城市管理监督指挥中心场地和机房场地。
2.搭建智慧化城市管理平台系统，购买环卫车GPS定位设备、航拍无人机设备、电子测速仪、交通警告标志标识、公安机关智能防控网系统、智能卡口终端系统、视图库数据服务系统、执法视音像库、智能PC端设备、地理信息数据库平台、车辆大数据系统、视频网安全管控系统、安全接入网关及设施升级以及核心网络设备更换等系统及设备。
3.通过堪点在关键区域新建100个高清监控点。
4.基础数据建设，按照城市地理空间定位的基本数据需求，建设以1：500城市地形图、正射影像图等基础地理信息为主要内容的城市基础地理信息数据库。
5.建设智慧路灯及管理平台。
项目建设内容包括：智慧城管系统，智慧交通系统，公安机关智能防控网系统，土建工程、安装工程、设备购置、消防工程及配套设施工程。    </t>
  </si>
  <si>
    <t>完成一栋办公楼建设，配套部分监控设备及室内显示大屏、办公设备。</t>
  </si>
  <si>
    <t>永福县城市管理监督局</t>
  </si>
  <si>
    <t>永福县2022年第一批中央和自治区财政衔接推进乡村振兴补助资金项目</t>
  </si>
  <si>
    <t>1.计划2930万元用于产业道路硬化、灌溉水渠项目，拟建设产业道路硬化50公里3.5米宽，三面光灌溉水渠15公里。
2.计划3300万元用通屯道路硬化、人饮工程项目，拟建设通屯道路硬化60公里3.5米宽，人饮工程25个。</t>
  </si>
  <si>
    <t>永福县乡村振兴局</t>
  </si>
  <si>
    <t>永福县上台保障性住房项目</t>
  </si>
  <si>
    <t>在上台新区内建设保障性住房，项目规划总用地面积10671.69平方米，总建筑面积20116.6平方米，其中住宅面积19452平方米、物业管理用房144.95平方米、商业建筑519.7平方米，建筑楼层11层，主力户型为一房一厅及两房一厅，总共400套。主要建设内容包括住宅、商业的建安工程、设备购置以及室外给排水、电气、道路铺装、绿化、停车场（按停车位比例50%以上配建充电桩）等附属工程。</t>
  </si>
  <si>
    <t>完成保障性安居住房楼房主体建设及相关配套设施工程。</t>
  </si>
  <si>
    <t>龙胜各族自治县长田路棚户区改造项目</t>
  </si>
  <si>
    <t>规划用地面积13928平方米，总规划户数426户，分A、B、C三个区建设，及配套设施。</t>
  </si>
  <si>
    <t>完成A区主体建设。</t>
  </si>
  <si>
    <t>龙胜各族自治县兴胜城乡建设投资有限公司</t>
  </si>
  <si>
    <t>龙胜县殡葬服务设施建设项目</t>
  </si>
  <si>
    <t>项目规划用地面积约100亩，分两地块实施。1.A地块建筑规划用地面积约41.92亩，总建筑面积为6875平方米，主要建设内容为:新建服务中心1414.97平方米，礼宾综合楼1号楼477平方米，礼宾综合楼2号楼1597平方米，殡仪馆1738平方米，遗体处理及火化用房1246平方米;配套建设停车场、发电机房、水泵房。2.B地块新建城市公益性公墓，拟规划用地面积为50.01亩，总建筑面积为1063.62平方米，其中:公墓区业务及管理用房建筑面积561平方米，公墓区附属用房建筑面积502.62平方米。新建独立墓穴14233个，按0.5平方米/个。主要建设内容为业务管理用房及附属用房。配套建设给排水、电力电信、绿化、消防、购置设备及安装等附属设施。</t>
  </si>
  <si>
    <t>完成征地、施工设计等其他前期工作，开工建设。</t>
  </si>
  <si>
    <t>龙胜各族自治县民政局</t>
  </si>
  <si>
    <t>车田苗族乡石山底乡村振兴示范点</t>
  </si>
  <si>
    <t>为切实推进西线轴重要节点建设，进一步将石山底打造成乡村振兴示范区、粤桂协作示范区、少数民族示范区、民族团结进步示范区。本项目从建筑、景观和市政三方面实施，总规划面积约1365亩，占地面积约 17435平方米,建筑面积约1225平方米。项目分两期实施，2022年投入2045万元实施一期游客综合服务区等11个文旅设施和公共服务设施项目。来年争取项目资金对二期电瓶车观光道建设等6个项目进行实施。</t>
  </si>
  <si>
    <t>1.1-3月：完成相关前期工作。
2.4-6月：（1）完成民俗文化寨门及装饰苗族文化馆；（2）扩建入口道路约200米，修复龙洞峡水毁河道及河堤2400米；（3）完成游客综合服务区约5000平方米、民俗戏苑约400平方米及生态停车场；（4）重建12米长石山底水毁中桥及田园步道约1500米。
3.7-9月：加大策划及宣传力度，筹备实施开寨仪式。
4.10-12月：完善相关资料迎接各项检查。</t>
  </si>
  <si>
    <t>资源县车田苗族乡人民政府</t>
  </si>
  <si>
    <t>河口瑶族乡新型城镇化示范性乡镇建设</t>
  </si>
  <si>
    <t>通过集镇基础设施建设，完善集镇功能，着力建设独具瑶族特色的山水魅力小镇。主要建设内容有民族广场、集镇市场、停车场、公共汽车站、集镇风貌改造、集镇道路“白改黑”、集镇垃圾中转站、污水处理厂、重要节点打造（美化亮化绿化）、电子警察、乡村建设（坪水寨、松树坪寨）等项目。</t>
  </si>
  <si>
    <t>1.1-3月：完成规划设计、立项、评审等相关前期工作，推进坪水、松树坪寨的规划设计工作，完成年度任务的10%。
2.4-6月：完成垃圾中转站、建筑风貌建设，启动坪水、松树坪寨建设，完成年度任务的30%。
3.7-9月：完成集镇市场、乡村建设，完成年度任务的50%。
4.10-12月：完成停车场、道路“白改黑”、公共汽车站、民族广场、电子警察、重要节点建设，完成年度任务的100%。</t>
  </si>
  <si>
    <t>资源县河口瑶族乡人民政府</t>
  </si>
  <si>
    <t>中共平乐县委员会党校整体搬迁建设项目</t>
  </si>
  <si>
    <t>项目规划占地面积1.55万平方米（约23亩），总建筑面积1.1万平方米，包括教学综合楼、多功能报告厅、学员宿舍、图书信息中心、学员食堂、室内体育场等，建设内容包括各功能建筑的建筑安装工程，绿化、停车场、道路、室外电力、消防、给排水管道等室外配套工程以及设备购置。</t>
  </si>
  <si>
    <t>完成教学综合楼、多功能报告厅、学员宿舍、图书信息中心、学员食堂等主体工程建设，完成道路、消防、给排水、电力等工程建设。</t>
  </si>
  <si>
    <t>中共平乐县委员会党校</t>
  </si>
  <si>
    <t>荔浦市人武部新营地建设项目</t>
  </si>
  <si>
    <t>项目总占地面积为17375平方米，总建筑面积7250平方米，其中地上计容建筑面积7050平方米，包括民兵训练基地（含食堂）、办公指挥综合楼、公寓、门卫室、征兵办公室。地下不计容建筑面积200平方米（包括消防水池、配电间等设备用房）。项目的主要建设内容包括建筑土建装修工程、给排水、电气工程、弱电工程、消防工程、空调通风等安装工程和室外给排水、室外电气、绿化、停车场、道路硬化、 广场、国防教育园地、器械训练场地、投弹训练场、战术训练场、篮 球场、排球场、大门、围墙、国防教育宣传栏等室外配套工程以及设备购置。</t>
  </si>
  <si>
    <t>完成项目可研批复、规划设计等前期工作，开工建设项目主体工程。</t>
  </si>
  <si>
    <t>中国人民解放军广西壮族自治区荔浦市人民武装部</t>
  </si>
  <si>
    <t>四、节能环保</t>
  </si>
  <si>
    <t>——环境综合治理</t>
  </si>
  <si>
    <t>漓江生态修复工程桂林市琴潭千亩荷塘湿地项目</t>
  </si>
  <si>
    <t>项目总用地面积约为121.48公顷（1822.2亩）。建设内容包括千亩荷塘湿地水系景观工程239697平方米；荷塘周边园林绿化工程6686平方米，以及公共服务用房、景区道路、穿越机场路隧道工程、智慧公园工程、景区室外配套工程等。</t>
  </si>
  <si>
    <t>环境综合治理</t>
  </si>
  <si>
    <t>平乐县平乐镇上盆村等7个村农田生态功能提升项目</t>
  </si>
  <si>
    <t>项目为生态型农地修复，土壤质量提升工程，生态修复类项目内容包括河道生态修复和矿山修复、石方清运、田块挖填、客土回填、田埂修筑、排水沟恢复、植被种植等、村庄环境修复项目污水沟清淤修复、村屯生态道路修复、生活污水处理等。</t>
  </si>
  <si>
    <t>项目进行开工建设。</t>
  </si>
  <si>
    <t>平乐县自然资源局</t>
  </si>
  <si>
    <t>漓江下游（平乐段）岸线生态修复及白鹭栖息地保护项目</t>
  </si>
  <si>
    <t>项目建设内容包括森林保护保育、河湖水生态及岸线生态保护修复、人类活动区缓冲带、湿地生态保护修复。</t>
  </si>
  <si>
    <t>平乐县二塘镇锰矿区矿山地质环境保护与生态修复工程</t>
  </si>
  <si>
    <t>项目拟进行矿山地质环境治理工程总面积约766公顷，治理工程主要为矿渣堆治理工程、结合二塘工业园区设计进行场地平整、结合二塘工业园区设计排导工程，治理区域约377.20公顷。</t>
  </si>
  <si>
    <t>——垃圾处理</t>
  </si>
  <si>
    <t>桂林市生活垃圾循环利用资源化产业中心项目</t>
  </si>
  <si>
    <t>建设规模：分类压缩转运生活垃圾规模近期为500吨/日（远期750吨/日），渗滤液处理规模近期为100吨/日（远期200吨/日）。建设内容：新建1座针对厨余垃圾、其他垃圾、可回收垃圾、大件家具、废旧家电等垃圾进行分类收集、压缩、转运的循环利用资源化产业中心，包括新建压缩转运车间、大件垃圾处理车间、垃圾分类打包存储车间、渗滤液处理车间、办公楼一座、宿舍楼一座、计量室一座及相关附属建筑，配套购置垃圾分类、转运车辆，垃圾分选压缩打包及渗滤液处理等相关设备。</t>
  </si>
  <si>
    <t>完成“两评一案”编制并获得批复，完成社会资本方采购。</t>
  </si>
  <si>
    <t>桂林市环境卫生管理处</t>
  </si>
  <si>
    <t>垃圾处理</t>
  </si>
</sst>
</file>

<file path=xl/styles.xml><?xml version="1.0" encoding="utf-8"?>
<styleSheet xmlns="http://schemas.openxmlformats.org/spreadsheetml/2006/main">
  <numFmts count="9">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quot;市住房城乡建设局&quot;0&quot;项&quot;"/>
    <numFmt numFmtId="177" formatCode="0_ "/>
    <numFmt numFmtId="178" formatCode="&quot;&quot;0&quot;项&quot;"/>
    <numFmt numFmtId="179" formatCode="&quot;临桂新区管委会&quot;0&quot;项&quot;"/>
    <numFmt numFmtId="180" formatCode="&quot;全市合计&quot;0&quot;项&quot;"/>
  </numFmts>
  <fonts count="31">
    <font>
      <sz val="12"/>
      <name val="宋体"/>
      <charset val="134"/>
    </font>
    <font>
      <sz val="11"/>
      <name val="宋体"/>
      <charset val="134"/>
    </font>
    <font>
      <b/>
      <sz val="12"/>
      <name val="宋体"/>
      <charset val="134"/>
    </font>
    <font>
      <b/>
      <sz val="11"/>
      <name val="宋体"/>
      <charset val="134"/>
    </font>
    <font>
      <sz val="16"/>
      <name val="黑体"/>
      <family val="3"/>
      <charset val="134"/>
    </font>
    <font>
      <sz val="22"/>
      <name val="方正小标宋_GBK"/>
      <family val="4"/>
      <charset val="134"/>
    </font>
    <font>
      <sz val="10"/>
      <name val="宋体"/>
      <charset val="134"/>
    </font>
    <font>
      <sz val="11"/>
      <name val="黑体"/>
      <family val="3"/>
      <charset val="134"/>
    </font>
    <font>
      <b/>
      <sz val="18"/>
      <color indexed="62"/>
      <name val="宋体"/>
      <charset val="134"/>
    </font>
    <font>
      <sz val="11"/>
      <color indexed="8"/>
      <name val="宋体"/>
      <charset val="134"/>
    </font>
    <font>
      <b/>
      <sz val="11"/>
      <color indexed="62"/>
      <name val="宋体"/>
      <charset val="134"/>
    </font>
    <font>
      <sz val="11"/>
      <color indexed="16"/>
      <name val="宋体"/>
      <charset val="134"/>
    </font>
    <font>
      <sz val="11"/>
      <color indexed="62"/>
      <name val="宋体"/>
      <charset val="134"/>
    </font>
    <font>
      <sz val="12"/>
      <name val="Times New Roman"/>
      <charset val="0"/>
    </font>
    <font>
      <sz val="11"/>
      <color indexed="10"/>
      <name val="宋体"/>
      <charset val="134"/>
    </font>
    <font>
      <sz val="11"/>
      <color indexed="9"/>
      <name val="宋体"/>
      <charset val="134"/>
    </font>
    <font>
      <u/>
      <sz val="11"/>
      <color indexed="12"/>
      <name val="宋体"/>
      <charset val="134"/>
    </font>
    <font>
      <u/>
      <sz val="11"/>
      <color indexed="20"/>
      <name val="宋体"/>
      <charset val="134"/>
    </font>
    <font>
      <sz val="11"/>
      <color indexed="19"/>
      <name val="宋体"/>
      <charset val="134"/>
    </font>
    <font>
      <sz val="10"/>
      <name val="楷体_GB2312"/>
      <charset val="0"/>
    </font>
    <font>
      <b/>
      <sz val="11"/>
      <color indexed="9"/>
      <name val="宋体"/>
      <charset val="134"/>
    </font>
    <font>
      <i/>
      <sz val="11"/>
      <color indexed="23"/>
      <name val="宋体"/>
      <charset val="134"/>
    </font>
    <font>
      <sz val="11"/>
      <color indexed="53"/>
      <name val="宋体"/>
      <charset val="134"/>
    </font>
    <font>
      <b/>
      <sz val="15"/>
      <color indexed="62"/>
      <name val="宋体"/>
      <charset val="134"/>
    </font>
    <font>
      <b/>
      <sz val="11"/>
      <color indexed="8"/>
      <name val="宋体"/>
      <charset val="134"/>
    </font>
    <font>
      <b/>
      <sz val="13"/>
      <color indexed="62"/>
      <name val="宋体"/>
      <charset val="134"/>
    </font>
    <font>
      <sz val="11"/>
      <color indexed="17"/>
      <name val="宋体"/>
      <charset val="134"/>
    </font>
    <font>
      <b/>
      <sz val="11"/>
      <color indexed="63"/>
      <name val="宋体"/>
      <charset val="134"/>
    </font>
    <font>
      <b/>
      <sz val="11"/>
      <color indexed="53"/>
      <name val="宋体"/>
      <charset val="134"/>
    </font>
    <font>
      <sz val="10"/>
      <name val="Arial"/>
      <charset val="0"/>
    </font>
    <font>
      <sz val="11"/>
      <name val="仿宋"/>
      <family val="3"/>
      <charset val="134"/>
    </font>
  </fonts>
  <fills count="18">
    <fill>
      <patternFill patternType="none"/>
    </fill>
    <fill>
      <patternFill patternType="gray125"/>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27"/>
        <bgColor indexed="64"/>
      </patternFill>
    </fill>
    <fill>
      <patternFill patternType="solid">
        <fgColor indexed="45"/>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54"/>
        <bgColor indexed="64"/>
      </patternFill>
    </fill>
    <fill>
      <patternFill patternType="solid">
        <fgColor indexed="9"/>
        <bgColor indexed="64"/>
      </patternFill>
    </fill>
    <fill>
      <patternFill patternType="solid">
        <fgColor indexed="25"/>
        <bgColor indexed="64"/>
      </patternFill>
    </fill>
    <fill>
      <patternFill patternType="solid">
        <fgColor indexed="23"/>
        <bgColor indexed="64"/>
      </patternFill>
    </fill>
    <fill>
      <patternFill patternType="solid">
        <fgColor indexed="4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54"/>
      </bottom>
      <diagonal/>
    </border>
    <border>
      <left/>
      <right/>
      <top style="thin">
        <color indexed="54"/>
      </top>
      <bottom style="double">
        <color indexed="54"/>
      </bottom>
      <diagonal/>
    </border>
    <border>
      <left/>
      <right/>
      <top/>
      <bottom style="thick">
        <color indexed="44"/>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s>
  <cellStyleXfs count="64">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2"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0" borderId="0">
      <alignment vertical="center"/>
    </xf>
    <xf numFmtId="0" fontId="9" fillId="4"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0" fillId="2" borderId="3" applyNumberFormat="0" applyFont="0" applyAlignment="0" applyProtection="0">
      <alignment vertical="center"/>
    </xf>
    <xf numFmtId="0" fontId="15" fillId="10"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7" applyNumberFormat="0" applyFill="0" applyAlignment="0" applyProtection="0">
      <alignment vertical="center"/>
    </xf>
    <xf numFmtId="0" fontId="0" fillId="0" borderId="0"/>
    <xf numFmtId="0" fontId="25" fillId="0" borderId="9" applyNumberFormat="0" applyFill="0" applyAlignment="0" applyProtection="0">
      <alignment vertical="center"/>
    </xf>
    <xf numFmtId="0" fontId="15" fillId="8" borderId="0" applyNumberFormat="0" applyBorder="0" applyAlignment="0" applyProtection="0">
      <alignment vertical="center"/>
    </xf>
    <xf numFmtId="0" fontId="10" fillId="0" borderId="10" applyNumberFormat="0" applyFill="0" applyAlignment="0" applyProtection="0">
      <alignment vertical="center"/>
    </xf>
    <xf numFmtId="0" fontId="15" fillId="8" borderId="0" applyNumberFormat="0" applyBorder="0" applyAlignment="0" applyProtection="0">
      <alignment vertical="center"/>
    </xf>
    <xf numFmtId="0" fontId="27" fillId="14" borderId="11" applyNumberFormat="0" applyAlignment="0" applyProtection="0">
      <alignment vertical="center"/>
    </xf>
    <xf numFmtId="0" fontId="28" fillId="14" borderId="4" applyNumberFormat="0" applyAlignment="0" applyProtection="0">
      <alignment vertical="center"/>
    </xf>
    <xf numFmtId="0" fontId="20" fillId="12" borderId="5" applyNumberFormat="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15" fillId="15" borderId="0" applyNumberFormat="0" applyBorder="0" applyAlignment="0" applyProtection="0">
      <alignment vertical="center"/>
    </xf>
    <xf numFmtId="0" fontId="22" fillId="0" borderId="6" applyNumberFormat="0" applyFill="0" applyAlignment="0" applyProtection="0">
      <alignment vertical="center"/>
    </xf>
    <xf numFmtId="0" fontId="24" fillId="0" borderId="8" applyNumberFormat="0" applyFill="0" applyAlignment="0" applyProtection="0">
      <alignment vertical="center"/>
    </xf>
    <xf numFmtId="0" fontId="26" fillId="4" borderId="0" applyNumberFormat="0" applyBorder="0" applyAlignment="0" applyProtection="0">
      <alignment vertical="center"/>
    </xf>
    <xf numFmtId="0" fontId="18" fillId="9" borderId="0" applyNumberFormat="0" applyBorder="0" applyAlignment="0" applyProtection="0">
      <alignment vertical="center"/>
    </xf>
    <xf numFmtId="0" fontId="9" fillId="5" borderId="0" applyNumberFormat="0" applyBorder="0" applyAlignment="0" applyProtection="0">
      <alignment vertical="center"/>
    </xf>
    <xf numFmtId="0" fontId="15" fillId="13" borderId="0" applyNumberFormat="0" applyBorder="0" applyAlignment="0" applyProtection="0">
      <alignment vertical="center"/>
    </xf>
    <xf numFmtId="0" fontId="0" fillId="0" borderId="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15" fillId="16" borderId="0" applyNumberFormat="0" applyBorder="0" applyAlignment="0" applyProtection="0">
      <alignment vertical="center"/>
    </xf>
    <xf numFmtId="0" fontId="15" fillId="13"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15" fillId="17" borderId="0" applyNumberFormat="0" applyBorder="0" applyAlignment="0" applyProtection="0">
      <alignment vertical="center"/>
    </xf>
    <xf numFmtId="0" fontId="9" fillId="3"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9" fillId="7" borderId="0" applyNumberFormat="0" applyBorder="0" applyAlignment="0" applyProtection="0">
      <alignment vertical="center"/>
    </xf>
    <xf numFmtId="0" fontId="15" fillId="7" borderId="0" applyNumberFormat="0" applyBorder="0" applyAlignment="0" applyProtection="0">
      <alignment vertical="center"/>
    </xf>
    <xf numFmtId="0" fontId="19" fillId="0" borderId="0">
      <alignment vertical="center"/>
    </xf>
    <xf numFmtId="0" fontId="0" fillId="0" borderId="0" applyProtection="0">
      <alignment vertical="center"/>
    </xf>
    <xf numFmtId="0" fontId="0" fillId="0" borderId="0"/>
    <xf numFmtId="0" fontId="0" fillId="0" borderId="0" applyProtection="0">
      <alignment vertical="center"/>
    </xf>
    <xf numFmtId="0" fontId="19" fillId="0" borderId="0">
      <alignment vertical="center"/>
    </xf>
    <xf numFmtId="0" fontId="0" fillId="0" borderId="0">
      <alignment vertical="center"/>
    </xf>
    <xf numFmtId="0" fontId="29" fillId="0" borderId="0">
      <alignment vertical="center"/>
    </xf>
    <xf numFmtId="0" fontId="19" fillId="0" borderId="0">
      <alignment vertical="center"/>
    </xf>
    <xf numFmtId="0" fontId="0" fillId="0" borderId="0">
      <alignment vertical="center"/>
    </xf>
  </cellStyleXfs>
  <cellXfs count="60">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wrapText="1"/>
    </xf>
    <xf numFmtId="0" fontId="2" fillId="0" borderId="0" xfId="0" applyFont="1" applyFill="1" applyAlignment="1">
      <alignment vertical="center"/>
    </xf>
    <xf numFmtId="0" fontId="1" fillId="0" borderId="0" xfId="0" applyFont="1" applyFill="1" applyBorder="1" applyAlignment="1">
      <alignment vertical="center"/>
    </xf>
    <xf numFmtId="0" fontId="1" fillId="0" borderId="0" xfId="31" applyFont="1" applyFill="1" applyBorder="1" applyAlignment="1">
      <alignment vertical="center" wrapText="1"/>
    </xf>
    <xf numFmtId="0" fontId="1" fillId="0" borderId="0" xfId="0" applyFont="1" applyFill="1" applyBorder="1" applyAlignment="1"/>
    <xf numFmtId="0" fontId="1" fillId="0" borderId="0" xfId="31" applyFont="1" applyFill="1" applyBorder="1" applyAlignment="1">
      <alignment vertical="center" wrapText="1"/>
    </xf>
    <xf numFmtId="0" fontId="3" fillId="0" borderId="0" xfId="31" applyFont="1" applyFill="1" applyBorder="1" applyAlignment="1">
      <alignment vertical="center" wrapText="1"/>
    </xf>
    <xf numFmtId="0" fontId="1"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vertical="center"/>
    </xf>
    <xf numFmtId="0" fontId="4" fillId="0" borderId="0" xfId="0" applyFont="1" applyFill="1" applyAlignment="1">
      <alignment horizontal="left" vertical="center"/>
    </xf>
    <xf numFmtId="0" fontId="5" fillId="0" borderId="0" xfId="40" applyFont="1" applyFill="1" applyBorder="1" applyAlignment="1">
      <alignment horizontal="center" vertical="center" wrapText="1"/>
    </xf>
    <xf numFmtId="0" fontId="6" fillId="0" borderId="1" xfId="0" applyFont="1" applyFill="1" applyBorder="1" applyAlignment="1">
      <alignment horizontal="left"/>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8" fontId="3" fillId="0" borderId="2" xfId="0" applyNumberFormat="1" applyFont="1" applyFill="1" applyBorder="1" applyAlignment="1">
      <alignment horizontal="center" vertical="center"/>
    </xf>
    <xf numFmtId="0" fontId="3" fillId="0" borderId="2" xfId="0" applyFont="1" applyFill="1" applyBorder="1" applyAlignment="1">
      <alignmen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178" fontId="1" fillId="0" borderId="2" xfId="0" applyNumberFormat="1" applyFont="1" applyFill="1" applyBorder="1" applyAlignment="1">
      <alignment horizontal="left" vertical="center" wrapText="1"/>
    </xf>
    <xf numFmtId="0" fontId="1" fillId="0" borderId="2" xfId="31" applyFont="1" applyFill="1" applyBorder="1" applyAlignment="1">
      <alignment horizontal="center" vertical="center" wrapText="1"/>
    </xf>
    <xf numFmtId="0" fontId="1" fillId="0" borderId="2" xfId="31" applyFont="1" applyFill="1" applyBorder="1" applyAlignment="1">
      <alignment horizontal="left" vertical="center" wrapText="1"/>
    </xf>
    <xf numFmtId="177" fontId="1" fillId="0" borderId="2" xfId="31" applyNumberFormat="1" applyFont="1" applyFill="1" applyBorder="1" applyAlignment="1">
      <alignment horizontal="center" vertical="center" wrapText="1"/>
    </xf>
    <xf numFmtId="176" fontId="1" fillId="0" borderId="2" xfId="31" applyNumberFormat="1" applyFont="1" applyFill="1" applyBorder="1" applyAlignment="1">
      <alignment horizontal="left" vertical="center" wrapText="1"/>
    </xf>
    <xf numFmtId="0" fontId="1" fillId="0" borderId="2" xfId="63" applyNumberFormat="1" applyFont="1" applyFill="1" applyBorder="1" applyAlignment="1">
      <alignment horizontal="left" vertical="center" wrapText="1"/>
    </xf>
    <xf numFmtId="0" fontId="1" fillId="0" borderId="2" xfId="55" applyFont="1" applyFill="1" applyBorder="1" applyAlignment="1">
      <alignment horizontal="left" vertical="center" wrapText="1"/>
    </xf>
    <xf numFmtId="179" fontId="1" fillId="0" borderId="2" xfId="23" applyNumberFormat="1" applyFont="1" applyFill="1" applyBorder="1" applyAlignment="1">
      <alignment horizontal="left" vertical="center" wrapText="1"/>
    </xf>
    <xf numFmtId="180" fontId="1" fillId="0" borderId="2" xfId="31" applyNumberFormat="1" applyFont="1" applyFill="1" applyBorder="1" applyAlignment="1">
      <alignment horizontal="left" vertical="center" wrapText="1"/>
    </xf>
    <xf numFmtId="0" fontId="1" fillId="0" borderId="2" xfId="23" applyFont="1" applyFill="1" applyBorder="1" applyAlignment="1">
      <alignment horizontal="left" vertical="center" wrapText="1"/>
    </xf>
    <xf numFmtId="0" fontId="7" fillId="0" borderId="0" xfId="0" applyFont="1" applyFill="1" applyAlignment="1">
      <alignment horizontal="center" vertical="center" wrapText="1"/>
    </xf>
    <xf numFmtId="0" fontId="5" fillId="0" borderId="0" xfId="40" applyFont="1" applyFill="1" applyAlignment="1">
      <alignment horizontal="center" vertical="center" wrapText="1"/>
    </xf>
    <xf numFmtId="0" fontId="6" fillId="0" borderId="1" xfId="0" applyFont="1" applyFill="1" applyBorder="1" applyAlignment="1">
      <alignment horizontal="right" wrapText="1"/>
    </xf>
    <xf numFmtId="0" fontId="6" fillId="0" borderId="0" xfId="0" applyFont="1" applyFill="1" applyAlignment="1">
      <alignment horizontal="right" wrapText="1"/>
    </xf>
    <xf numFmtId="0" fontId="3"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Border="1" applyAlignment="1">
      <alignment vertical="center"/>
    </xf>
    <xf numFmtId="0" fontId="1" fillId="0" borderId="2" xfId="55"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2" xfId="23" applyFont="1" applyFill="1" applyBorder="1" applyAlignment="1">
      <alignment horizontal="center" vertical="center" wrapText="1"/>
    </xf>
    <xf numFmtId="0" fontId="1" fillId="0" borderId="2" xfId="31" applyFont="1" applyFill="1" applyBorder="1" applyAlignment="1">
      <alignment vertical="center" wrapText="1"/>
    </xf>
    <xf numFmtId="180" fontId="1" fillId="0" borderId="2" xfId="58" applyNumberFormat="1" applyFont="1" applyFill="1" applyBorder="1" applyAlignment="1">
      <alignment horizontal="left" vertical="center" wrapText="1"/>
    </xf>
    <xf numFmtId="0" fontId="1" fillId="0" borderId="2" xfId="62" applyFont="1" applyFill="1" applyBorder="1" applyAlignment="1">
      <alignment horizontal="left" vertical="center" wrapText="1"/>
    </xf>
    <xf numFmtId="0" fontId="1" fillId="0" borderId="2" xfId="6" applyFont="1" applyFill="1" applyBorder="1" applyAlignment="1">
      <alignment horizontal="left" vertical="center" wrapText="1"/>
    </xf>
    <xf numFmtId="180" fontId="1" fillId="0" borderId="2" xfId="56" applyNumberFormat="1" applyFont="1" applyFill="1" applyBorder="1" applyAlignment="1">
      <alignment horizontal="left" vertical="center" wrapText="1"/>
    </xf>
    <xf numFmtId="0" fontId="1" fillId="0" borderId="2" xfId="31" applyNumberFormat="1" applyFont="1" applyFill="1" applyBorder="1" applyAlignment="1">
      <alignment horizontal="center" vertical="center" wrapText="1"/>
    </xf>
    <xf numFmtId="0" fontId="1" fillId="0" borderId="2" xfId="14" applyFont="1" applyFill="1" applyBorder="1" applyAlignment="1">
      <alignment horizontal="center" vertical="center" wrapText="1"/>
    </xf>
    <xf numFmtId="0" fontId="1" fillId="0" borderId="2" xfId="62" applyFont="1" applyFill="1" applyBorder="1" applyAlignment="1">
      <alignment horizontal="center" vertical="center" wrapText="1"/>
    </xf>
    <xf numFmtId="0" fontId="1" fillId="0" borderId="2" xfId="56" applyNumberFormat="1" applyFont="1" applyFill="1" applyBorder="1" applyAlignment="1">
      <alignment horizontal="center" vertical="center" wrapText="1"/>
    </xf>
    <xf numFmtId="180" fontId="1" fillId="0" borderId="2" xfId="31" applyNumberFormat="1" applyFont="1" applyFill="1" applyBorder="1" applyAlignment="1" applyProtection="1">
      <alignment horizontal="left" vertical="center" wrapText="1"/>
    </xf>
    <xf numFmtId="0" fontId="1" fillId="0" borderId="2" xfId="31" applyFont="1" applyFill="1" applyBorder="1" applyAlignment="1" applyProtection="1">
      <alignment horizontal="center" vertical="center" wrapText="1"/>
    </xf>
    <xf numFmtId="0" fontId="1" fillId="0" borderId="2" xfId="57" applyFont="1" applyFill="1" applyBorder="1" applyAlignment="1">
      <alignment horizontal="center" vertical="center" wrapText="1"/>
    </xf>
    <xf numFmtId="0" fontId="1" fillId="0" borderId="2" xfId="6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1" fillId="0" borderId="2" xfId="59" applyFont="1" applyFill="1" applyBorder="1" applyAlignment="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常规_2014考评项目表_7"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_2013考评项目表_附表1_8" xfId="14"/>
    <cellStyle name="注释" xfId="15" builtinId="10"/>
    <cellStyle name="60% - 强调文字颜色 2" xfId="16" builtinId="36"/>
    <cellStyle name="标题 4" xfId="17" builtinId="19"/>
    <cellStyle name="警告文本" xfId="18" builtinId="11"/>
    <cellStyle name="常规_2012年自治区重大项目建设方案（待报区政府）" xfId="19"/>
    <cellStyle name="标题" xfId="20" builtinId="15"/>
    <cellStyle name="解释性文本" xfId="21" builtinId="53"/>
    <cellStyle name="标题 1" xfId="22" builtinId="16"/>
    <cellStyle name="0,0_x000d__x000a_NA_x000d__x000a_"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常规_2013考评项目表" xfId="31"/>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2013考评项目表 3"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_Sheet1" xfId="55"/>
    <cellStyle name="常规_2013考评项目表_附表1_13" xfId="56"/>
    <cellStyle name="常规_2013考评项目表_附表1_29" xfId="57"/>
    <cellStyle name="常规_2013考评项目表_附表1_4" xfId="58"/>
    <cellStyle name="常规_Sheet1_附表1_3" xfId="59"/>
    <cellStyle name="常规_市层面（含区层面）" xfId="60"/>
    <cellStyle name="gcd" xfId="61"/>
    <cellStyle name="常规_Sheet1_附表1" xfId="62"/>
    <cellStyle name="常规 3" xfId="63"/>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35"/>
  <sheetViews>
    <sheetView tabSelected="1" view="pageBreakPreview" zoomScale="115" zoomScaleNormal="85" zoomScaleSheetLayoutView="115" topLeftCell="A209" workbookViewId="0">
      <selection activeCell="H221" sqref="H221"/>
    </sheetView>
  </sheetViews>
  <sheetFormatPr defaultColWidth="9" defaultRowHeight="14.25"/>
  <cols>
    <col min="1" max="1" width="3.20833333333333" style="10" customWidth="1"/>
    <col min="2" max="2" width="21.25" style="11" customWidth="1"/>
    <col min="3" max="3" width="37.125" style="11" customWidth="1"/>
    <col min="4" max="5" width="10.125" style="10" customWidth="1"/>
    <col min="6" max="6" width="5.325" style="2" customWidth="1"/>
    <col min="7" max="7" width="5.25" style="2" customWidth="1"/>
    <col min="8" max="8" width="25.6416666666667" style="11" customWidth="1"/>
    <col min="9" max="9" width="10.125" style="11" customWidth="1"/>
    <col min="10" max="10" width="10.3916666666667" style="11" customWidth="1"/>
    <col min="11" max="16" width="10.375" style="11" hidden="1" customWidth="1"/>
    <col min="17" max="17" width="4.34166666666667" style="11" hidden="1" customWidth="1"/>
    <col min="18" max="25" width="10.375" style="11" customWidth="1"/>
    <col min="26" max="26" width="12.875" style="12"/>
    <col min="27" max="27" width="11.625" style="12"/>
    <col min="28" max="16384" width="9" style="12"/>
  </cols>
  <sheetData>
    <row r="1" ht="20.25" spans="1:2">
      <c r="A1" s="13" t="s">
        <v>0</v>
      </c>
      <c r="B1" s="13"/>
    </row>
    <row r="2" s="1" customFormat="1" ht="28.15" customHeight="1" spans="1:25">
      <c r="A2" s="14" t="s">
        <v>1</v>
      </c>
      <c r="B2" s="14"/>
      <c r="C2" s="14"/>
      <c r="D2" s="14"/>
      <c r="E2" s="14"/>
      <c r="F2" s="14"/>
      <c r="G2" s="14"/>
      <c r="H2" s="14"/>
      <c r="I2" s="14"/>
      <c r="J2" s="14"/>
      <c r="K2" s="35"/>
      <c r="L2" s="36"/>
      <c r="M2" s="36"/>
      <c r="N2" s="36"/>
      <c r="O2" s="36"/>
      <c r="P2" s="36"/>
      <c r="Q2" s="36"/>
      <c r="R2" s="36"/>
      <c r="S2" s="36"/>
      <c r="T2" s="36"/>
      <c r="U2" s="36"/>
      <c r="V2" s="36"/>
      <c r="W2" s="36"/>
      <c r="X2" s="36"/>
      <c r="Y2" s="36"/>
    </row>
    <row r="3" spans="1:25">
      <c r="A3" s="15" t="s">
        <v>2</v>
      </c>
      <c r="B3" s="15"/>
      <c r="C3" s="15"/>
      <c r="I3" s="37" t="s">
        <v>3</v>
      </c>
      <c r="J3" s="37"/>
      <c r="K3" s="38"/>
      <c r="L3" s="38"/>
      <c r="M3" s="38"/>
      <c r="N3" s="38"/>
      <c r="O3" s="38"/>
      <c r="P3" s="38"/>
      <c r="Q3" s="38"/>
      <c r="R3" s="38"/>
      <c r="S3" s="38"/>
      <c r="T3" s="38"/>
      <c r="U3" s="38"/>
      <c r="V3" s="38"/>
      <c r="W3" s="38"/>
      <c r="X3" s="38"/>
      <c r="Y3" s="38"/>
    </row>
    <row r="4" s="2" customFormat="1" ht="40.5" spans="1:25">
      <c r="A4" s="16" t="s">
        <v>4</v>
      </c>
      <c r="B4" s="16" t="s">
        <v>5</v>
      </c>
      <c r="C4" s="16" t="s">
        <v>6</v>
      </c>
      <c r="D4" s="16" t="s">
        <v>7</v>
      </c>
      <c r="E4" s="16" t="s">
        <v>8</v>
      </c>
      <c r="F4" s="16" t="s">
        <v>9</v>
      </c>
      <c r="G4" s="16" t="s">
        <v>10</v>
      </c>
      <c r="H4" s="16" t="s">
        <v>11</v>
      </c>
      <c r="I4" s="16" t="s">
        <v>12</v>
      </c>
      <c r="J4" s="16" t="s">
        <v>13</v>
      </c>
      <c r="K4" s="35"/>
      <c r="L4" s="35"/>
      <c r="M4" s="35"/>
      <c r="N4" s="35"/>
      <c r="O4" s="35"/>
      <c r="P4" s="35"/>
      <c r="Q4" s="35"/>
      <c r="R4" s="35"/>
      <c r="S4" s="35"/>
      <c r="T4" s="35"/>
      <c r="U4" s="35"/>
      <c r="V4" s="35"/>
      <c r="W4" s="35"/>
      <c r="X4" s="35"/>
      <c r="Y4" s="35"/>
    </row>
    <row r="5" s="3" customFormat="1" spans="1:25">
      <c r="A5" s="17"/>
      <c r="B5" s="18" t="s">
        <v>14</v>
      </c>
      <c r="C5" s="19">
        <f>SUM(C6,C81,C192,C228)</f>
        <v>185</v>
      </c>
      <c r="D5" s="17">
        <f>SUM(D6,D81,D192,D228)</f>
        <v>9371044.35</v>
      </c>
      <c r="E5" s="17">
        <f>SUM(E6,E81,E192,E228)</f>
        <v>2011276.712</v>
      </c>
      <c r="F5" s="18"/>
      <c r="G5" s="18"/>
      <c r="H5" s="20"/>
      <c r="I5" s="20"/>
      <c r="J5" s="20"/>
      <c r="K5" s="39">
        <v>185</v>
      </c>
      <c r="L5" s="39">
        <v>9371044.35</v>
      </c>
      <c r="M5" s="39">
        <v>2011276.712</v>
      </c>
      <c r="N5" s="39">
        <f>C5-K5</f>
        <v>0</v>
      </c>
      <c r="O5" s="39">
        <f>D5-L5</f>
        <v>0</v>
      </c>
      <c r="P5" s="39">
        <f>E5-M5</f>
        <v>0</v>
      </c>
      <c r="Q5" s="39"/>
      <c r="R5" s="39"/>
      <c r="S5" s="39"/>
      <c r="T5" s="39"/>
      <c r="U5" s="39"/>
      <c r="V5" s="39"/>
      <c r="W5" s="39"/>
      <c r="X5" s="39"/>
      <c r="Y5" s="39"/>
    </row>
    <row r="6" s="1" customFormat="1" ht="13.5" spans="1:25">
      <c r="A6" s="21"/>
      <c r="B6" s="18" t="s">
        <v>15</v>
      </c>
      <c r="C6" s="19">
        <f>SUM(C7,C17,C41,C48)</f>
        <v>61</v>
      </c>
      <c r="D6" s="17">
        <f>SUM(D7,D17,D41,D48)</f>
        <v>3586318.14</v>
      </c>
      <c r="E6" s="17">
        <f>SUM(E7,E17,E41,E48)</f>
        <v>632964.202</v>
      </c>
      <c r="F6" s="22"/>
      <c r="G6" s="22"/>
      <c r="H6" s="23"/>
      <c r="I6" s="23"/>
      <c r="J6" s="23"/>
      <c r="K6" s="40"/>
      <c r="L6" s="40"/>
      <c r="M6" s="40"/>
      <c r="N6" s="40"/>
      <c r="O6" s="40"/>
      <c r="P6" s="40"/>
      <c r="Q6" s="40"/>
      <c r="R6" s="40"/>
      <c r="S6" s="40"/>
      <c r="T6" s="40"/>
      <c r="U6" s="40"/>
      <c r="V6" s="40"/>
      <c r="W6" s="40"/>
      <c r="X6" s="40"/>
      <c r="Y6" s="40"/>
    </row>
    <row r="7" s="1" customFormat="1" ht="13.5" spans="1:25">
      <c r="A7" s="21"/>
      <c r="B7" s="18" t="s">
        <v>16</v>
      </c>
      <c r="C7" s="19">
        <f>SUM(C8,C10)</f>
        <v>7</v>
      </c>
      <c r="D7" s="17">
        <f>SUM(D8,D10)</f>
        <v>795463</v>
      </c>
      <c r="E7" s="17">
        <f>SUM(E8,E10)</f>
        <v>39929</v>
      </c>
      <c r="F7" s="22"/>
      <c r="G7" s="22"/>
      <c r="H7" s="23"/>
      <c r="I7" s="23"/>
      <c r="J7" s="23"/>
      <c r="K7" s="40"/>
      <c r="L7" s="40"/>
      <c r="M7" s="40"/>
      <c r="N7" s="40"/>
      <c r="O7" s="40"/>
      <c r="P7" s="40"/>
      <c r="Q7" s="40"/>
      <c r="R7" s="40"/>
      <c r="S7" s="40"/>
      <c r="T7" s="40"/>
      <c r="U7" s="40"/>
      <c r="V7" s="40"/>
      <c r="W7" s="40"/>
      <c r="X7" s="40"/>
      <c r="Y7" s="40"/>
    </row>
    <row r="8" s="1" customFormat="1" ht="13.5" spans="1:25">
      <c r="A8" s="21"/>
      <c r="B8" s="18" t="s">
        <v>17</v>
      </c>
      <c r="C8" s="19">
        <f>COUNTA(C9:C9)</f>
        <v>1</v>
      </c>
      <c r="D8" s="17">
        <f>SUM(D9:D9)</f>
        <v>54510</v>
      </c>
      <c r="E8" s="17">
        <f>SUM(E9:E9)</f>
        <v>2000</v>
      </c>
      <c r="F8" s="22"/>
      <c r="G8" s="22"/>
      <c r="H8" s="23"/>
      <c r="I8" s="23"/>
      <c r="J8" s="23"/>
      <c r="K8" s="40"/>
      <c r="L8" s="40"/>
      <c r="M8" s="40"/>
      <c r="N8" s="40"/>
      <c r="O8" s="40"/>
      <c r="P8" s="40"/>
      <c r="Q8" s="40"/>
      <c r="R8" s="40"/>
      <c r="S8" s="40"/>
      <c r="T8" s="40"/>
      <c r="U8" s="40"/>
      <c r="V8" s="40"/>
      <c r="W8" s="40"/>
      <c r="X8" s="40"/>
      <c r="Y8" s="40"/>
    </row>
    <row r="9" s="1" customFormat="1" ht="108" spans="1:25">
      <c r="A9" s="22">
        <v>1</v>
      </c>
      <c r="B9" s="24" t="s">
        <v>18</v>
      </c>
      <c r="C9" s="25" t="s">
        <v>19</v>
      </c>
      <c r="D9" s="22">
        <v>54510</v>
      </c>
      <c r="E9" s="22">
        <v>2000</v>
      </c>
      <c r="F9" s="22" t="s">
        <v>20</v>
      </c>
      <c r="G9" s="22" t="s">
        <v>21</v>
      </c>
      <c r="H9" s="24" t="s">
        <v>22</v>
      </c>
      <c r="I9" s="24" t="s">
        <v>23</v>
      </c>
      <c r="J9" s="24" t="s">
        <v>24</v>
      </c>
      <c r="K9" s="40" t="s">
        <v>25</v>
      </c>
      <c r="L9" s="40" t="s">
        <v>26</v>
      </c>
      <c r="M9" s="40">
        <v>121</v>
      </c>
      <c r="N9" s="40"/>
      <c r="O9" s="40"/>
      <c r="P9" s="40"/>
      <c r="Q9" s="40" t="s">
        <v>27</v>
      </c>
      <c r="R9" s="40"/>
      <c r="S9" s="40"/>
      <c r="T9" s="40"/>
      <c r="U9" s="40"/>
      <c r="V9" s="40"/>
      <c r="W9" s="40"/>
      <c r="X9" s="40"/>
      <c r="Y9" s="40"/>
    </row>
    <row r="10" s="1" customFormat="1" ht="13.5" spans="1:25">
      <c r="A10" s="21"/>
      <c r="B10" s="18" t="s">
        <v>28</v>
      </c>
      <c r="C10" s="19">
        <f>COUNTA(C11:C16)</f>
        <v>6</v>
      </c>
      <c r="D10" s="17">
        <f>SUM(D11:D16)</f>
        <v>740953</v>
      </c>
      <c r="E10" s="17">
        <f>SUM(E11:E16)</f>
        <v>37929</v>
      </c>
      <c r="F10" s="22"/>
      <c r="G10" s="22"/>
      <c r="H10" s="23"/>
      <c r="I10" s="23"/>
      <c r="J10" s="23"/>
      <c r="K10" s="40"/>
      <c r="L10" s="40"/>
      <c r="M10" s="40"/>
      <c r="N10" s="40"/>
      <c r="O10" s="40"/>
      <c r="P10" s="40"/>
      <c r="Q10" s="40"/>
      <c r="R10" s="40"/>
      <c r="S10" s="40"/>
      <c r="T10" s="40"/>
      <c r="U10" s="40"/>
      <c r="V10" s="40"/>
      <c r="W10" s="40"/>
      <c r="X10" s="40"/>
      <c r="Y10" s="40"/>
    </row>
    <row r="11" s="4" customFormat="1" ht="40.5" spans="1:17">
      <c r="A11" s="26">
        <v>1</v>
      </c>
      <c r="B11" s="27" t="s">
        <v>29</v>
      </c>
      <c r="C11" s="27" t="s">
        <v>30</v>
      </c>
      <c r="D11" s="26">
        <v>51024</v>
      </c>
      <c r="E11" s="28">
        <v>8000</v>
      </c>
      <c r="F11" s="26" t="s">
        <v>31</v>
      </c>
      <c r="G11" s="26" t="s">
        <v>32</v>
      </c>
      <c r="H11" s="27" t="s">
        <v>33</v>
      </c>
      <c r="I11" s="27" t="s">
        <v>34</v>
      </c>
      <c r="J11" s="27" t="s">
        <v>35</v>
      </c>
      <c r="K11" s="26" t="s">
        <v>25</v>
      </c>
      <c r="L11" s="26" t="s">
        <v>36</v>
      </c>
      <c r="M11" s="41">
        <v>102</v>
      </c>
      <c r="Q11" s="4" t="s">
        <v>27</v>
      </c>
    </row>
    <row r="12" s="4" customFormat="1" ht="40.5" spans="1:17">
      <c r="A12" s="26">
        <v>2</v>
      </c>
      <c r="B12" s="27" t="s">
        <v>37</v>
      </c>
      <c r="C12" s="27" t="s">
        <v>38</v>
      </c>
      <c r="D12" s="26">
        <v>22700</v>
      </c>
      <c r="E12" s="28">
        <v>6000</v>
      </c>
      <c r="F12" s="26" t="s">
        <v>39</v>
      </c>
      <c r="G12" s="26" t="s">
        <v>40</v>
      </c>
      <c r="H12" s="27" t="s">
        <v>33</v>
      </c>
      <c r="I12" s="27" t="s">
        <v>34</v>
      </c>
      <c r="J12" s="27" t="s">
        <v>35</v>
      </c>
      <c r="K12" s="26" t="s">
        <v>25</v>
      </c>
      <c r="L12" s="26" t="s">
        <v>36</v>
      </c>
      <c r="M12" s="41">
        <v>103</v>
      </c>
      <c r="Q12" s="4" t="s">
        <v>27</v>
      </c>
    </row>
    <row r="13" s="4" customFormat="1" ht="40.5" spans="1:17">
      <c r="A13" s="26">
        <v>3</v>
      </c>
      <c r="B13" s="27" t="s">
        <v>41</v>
      </c>
      <c r="C13" s="27" t="s">
        <v>42</v>
      </c>
      <c r="D13" s="26">
        <v>15300</v>
      </c>
      <c r="E13" s="28">
        <v>8000</v>
      </c>
      <c r="F13" s="26" t="s">
        <v>39</v>
      </c>
      <c r="G13" s="26" t="s">
        <v>43</v>
      </c>
      <c r="H13" s="27" t="s">
        <v>44</v>
      </c>
      <c r="I13" s="27" t="s">
        <v>45</v>
      </c>
      <c r="J13" s="27" t="s">
        <v>46</v>
      </c>
      <c r="K13" s="42" t="s">
        <v>25</v>
      </c>
      <c r="L13" s="26" t="s">
        <v>36</v>
      </c>
      <c r="M13" s="41">
        <v>105</v>
      </c>
      <c r="Q13" s="4" t="s">
        <v>27</v>
      </c>
    </row>
    <row r="14" s="4" customFormat="1" ht="40.5" spans="1:17">
      <c r="A14" s="26">
        <v>4</v>
      </c>
      <c r="B14" s="24" t="s">
        <v>47</v>
      </c>
      <c r="C14" s="27" t="s">
        <v>48</v>
      </c>
      <c r="D14" s="26">
        <v>16500</v>
      </c>
      <c r="E14" s="28">
        <v>10000</v>
      </c>
      <c r="F14" s="26" t="s">
        <v>49</v>
      </c>
      <c r="G14" s="26" t="s">
        <v>32</v>
      </c>
      <c r="H14" s="27" t="s">
        <v>50</v>
      </c>
      <c r="I14" s="27" t="s">
        <v>51</v>
      </c>
      <c r="J14" s="27" t="s">
        <v>52</v>
      </c>
      <c r="K14" s="26" t="s">
        <v>25</v>
      </c>
      <c r="L14" s="26" t="s">
        <v>36</v>
      </c>
      <c r="M14" s="41">
        <v>155</v>
      </c>
      <c r="Q14" s="4" t="s">
        <v>27</v>
      </c>
    </row>
    <row r="15" s="4" customFormat="1" ht="40.5" spans="1:17">
      <c r="A15" s="26">
        <v>5</v>
      </c>
      <c r="B15" s="24" t="s">
        <v>53</v>
      </c>
      <c r="C15" s="27" t="s">
        <v>54</v>
      </c>
      <c r="D15" s="26">
        <v>5429</v>
      </c>
      <c r="E15" s="28">
        <v>5429</v>
      </c>
      <c r="F15" s="26">
        <v>2022</v>
      </c>
      <c r="G15" s="26" t="s">
        <v>55</v>
      </c>
      <c r="H15" s="27" t="s">
        <v>56</v>
      </c>
      <c r="I15" s="27" t="s">
        <v>51</v>
      </c>
      <c r="J15" s="27" t="s">
        <v>52</v>
      </c>
      <c r="K15" s="26" t="s">
        <v>25</v>
      </c>
      <c r="L15" s="26" t="s">
        <v>36</v>
      </c>
      <c r="M15" s="41">
        <v>156</v>
      </c>
      <c r="Q15" s="4" t="s">
        <v>27</v>
      </c>
    </row>
    <row r="16" s="4" customFormat="1" ht="73" customHeight="1" spans="1:17">
      <c r="A16" s="26">
        <v>6</v>
      </c>
      <c r="B16" s="29" t="s">
        <v>57</v>
      </c>
      <c r="C16" s="27" t="s">
        <v>58</v>
      </c>
      <c r="D16" s="28">
        <v>630000</v>
      </c>
      <c r="E16" s="28">
        <v>500</v>
      </c>
      <c r="F16" s="26" t="s">
        <v>31</v>
      </c>
      <c r="G16" s="26" t="s">
        <v>21</v>
      </c>
      <c r="H16" s="27" t="s">
        <v>59</v>
      </c>
      <c r="I16" s="27" t="s">
        <v>60</v>
      </c>
      <c r="J16" s="27" t="s">
        <v>61</v>
      </c>
      <c r="K16" s="26" t="s">
        <v>25</v>
      </c>
      <c r="L16" s="26" t="s">
        <v>36</v>
      </c>
      <c r="M16" s="41">
        <v>182</v>
      </c>
      <c r="Q16" s="4" t="s">
        <v>27</v>
      </c>
    </row>
    <row r="17" s="1" customFormat="1" ht="18" customHeight="1" spans="1:25">
      <c r="A17" s="21"/>
      <c r="B17" s="18" t="s">
        <v>62</v>
      </c>
      <c r="C17" s="19">
        <f>SUM(C18,C35)</f>
        <v>21</v>
      </c>
      <c r="D17" s="17">
        <f>SUM(D18,D35)</f>
        <v>1589994.77</v>
      </c>
      <c r="E17" s="17">
        <f>SUM(E18,E35)</f>
        <v>355451.41</v>
      </c>
      <c r="F17" s="22"/>
      <c r="G17" s="22"/>
      <c r="H17" s="23"/>
      <c r="I17" s="23"/>
      <c r="J17" s="23"/>
      <c r="K17" s="40"/>
      <c r="L17" s="40"/>
      <c r="M17" s="40"/>
      <c r="N17" s="40"/>
      <c r="O17" s="40"/>
      <c r="P17" s="40"/>
      <c r="Q17" s="40"/>
      <c r="R17" s="40"/>
      <c r="S17" s="40"/>
      <c r="T17" s="40"/>
      <c r="U17" s="40"/>
      <c r="V17" s="40"/>
      <c r="W17" s="40"/>
      <c r="X17" s="40"/>
      <c r="Y17" s="40"/>
    </row>
    <row r="18" s="1" customFormat="1" ht="13.5" spans="1:25">
      <c r="A18" s="21"/>
      <c r="B18" s="18" t="s">
        <v>63</v>
      </c>
      <c r="C18" s="19">
        <f>COUNTA(C19:C34)</f>
        <v>16</v>
      </c>
      <c r="D18" s="17">
        <f>SUM(D19:D34)</f>
        <v>1191394.77</v>
      </c>
      <c r="E18" s="17">
        <f>SUM(E19:E34)</f>
        <v>315461.41</v>
      </c>
      <c r="F18" s="22"/>
      <c r="G18" s="22"/>
      <c r="H18" s="23"/>
      <c r="I18" s="23"/>
      <c r="J18" s="23"/>
      <c r="K18" s="40"/>
      <c r="L18" s="40"/>
      <c r="M18" s="40"/>
      <c r="N18" s="40"/>
      <c r="O18" s="40"/>
      <c r="P18" s="40"/>
      <c r="Q18" s="40"/>
      <c r="R18" s="40"/>
      <c r="S18" s="40"/>
      <c r="T18" s="40"/>
      <c r="U18" s="40"/>
      <c r="V18" s="40"/>
      <c r="W18" s="40"/>
      <c r="X18" s="40"/>
      <c r="Y18" s="40"/>
    </row>
    <row r="19" s="4" customFormat="1" ht="54" spans="1:17">
      <c r="A19" s="26">
        <v>1</v>
      </c>
      <c r="B19" s="24" t="s">
        <v>64</v>
      </c>
      <c r="C19" s="27" t="s">
        <v>65</v>
      </c>
      <c r="D19" s="26">
        <v>71642.07</v>
      </c>
      <c r="E19" s="28">
        <v>34313.56</v>
      </c>
      <c r="F19" s="26" t="s">
        <v>49</v>
      </c>
      <c r="G19" s="26" t="s">
        <v>55</v>
      </c>
      <c r="H19" s="27" t="s">
        <v>66</v>
      </c>
      <c r="I19" s="27" t="s">
        <v>67</v>
      </c>
      <c r="J19" s="27" t="s">
        <v>68</v>
      </c>
      <c r="K19" s="26" t="s">
        <v>25</v>
      </c>
      <c r="L19" s="26" t="s">
        <v>69</v>
      </c>
      <c r="M19" s="41">
        <v>38</v>
      </c>
      <c r="Q19" s="4" t="s">
        <v>27</v>
      </c>
    </row>
    <row r="20" s="4" customFormat="1" ht="94.5" spans="1:17">
      <c r="A20" s="26">
        <v>2</v>
      </c>
      <c r="B20" s="24" t="s">
        <v>70</v>
      </c>
      <c r="C20" s="27" t="s">
        <v>71</v>
      </c>
      <c r="D20" s="26">
        <v>80400</v>
      </c>
      <c r="E20" s="28">
        <v>30000</v>
      </c>
      <c r="F20" s="26" t="s">
        <v>49</v>
      </c>
      <c r="G20" s="26" t="s">
        <v>55</v>
      </c>
      <c r="H20" s="27" t="s">
        <v>72</v>
      </c>
      <c r="I20" s="27" t="s">
        <v>73</v>
      </c>
      <c r="J20" s="27" t="s">
        <v>68</v>
      </c>
      <c r="K20" s="26" t="s">
        <v>25</v>
      </c>
      <c r="L20" s="26" t="s">
        <v>69</v>
      </c>
      <c r="M20" s="41">
        <v>43</v>
      </c>
      <c r="Q20" s="4" t="s">
        <v>27</v>
      </c>
    </row>
    <row r="21" s="4" customFormat="1" ht="40.5" spans="1:17">
      <c r="A21" s="26">
        <v>3</v>
      </c>
      <c r="B21" s="24" t="s">
        <v>74</v>
      </c>
      <c r="C21" s="27" t="s">
        <v>75</v>
      </c>
      <c r="D21" s="26">
        <v>50000</v>
      </c>
      <c r="E21" s="28">
        <v>32500</v>
      </c>
      <c r="F21" s="26" t="s">
        <v>39</v>
      </c>
      <c r="G21" s="26" t="s">
        <v>55</v>
      </c>
      <c r="H21" s="27" t="s">
        <v>76</v>
      </c>
      <c r="I21" s="27" t="s">
        <v>77</v>
      </c>
      <c r="J21" s="27" t="s">
        <v>78</v>
      </c>
      <c r="K21" s="26" t="s">
        <v>25</v>
      </c>
      <c r="L21" s="26" t="s">
        <v>69</v>
      </c>
      <c r="M21" s="41">
        <v>53</v>
      </c>
      <c r="Q21" s="4" t="s">
        <v>27</v>
      </c>
    </row>
    <row r="22" s="4" customFormat="1" ht="54" spans="1:17">
      <c r="A22" s="26">
        <v>4</v>
      </c>
      <c r="B22" s="24" t="s">
        <v>79</v>
      </c>
      <c r="C22" s="27" t="s">
        <v>80</v>
      </c>
      <c r="D22" s="26">
        <v>55000</v>
      </c>
      <c r="E22" s="28">
        <v>28000</v>
      </c>
      <c r="F22" s="26" t="s">
        <v>39</v>
      </c>
      <c r="G22" s="26" t="s">
        <v>32</v>
      </c>
      <c r="H22" s="27" t="s">
        <v>76</v>
      </c>
      <c r="I22" s="27" t="s">
        <v>81</v>
      </c>
      <c r="J22" s="27" t="s">
        <v>78</v>
      </c>
      <c r="K22" s="26" t="s">
        <v>25</v>
      </c>
      <c r="L22" s="26" t="s">
        <v>69</v>
      </c>
      <c r="M22" s="41">
        <v>55</v>
      </c>
      <c r="Q22" s="4" t="s">
        <v>27</v>
      </c>
    </row>
    <row r="23" s="4" customFormat="1" ht="54" spans="1:17">
      <c r="A23" s="26">
        <v>5</v>
      </c>
      <c r="B23" s="24" t="s">
        <v>82</v>
      </c>
      <c r="C23" s="27" t="s">
        <v>75</v>
      </c>
      <c r="D23" s="26">
        <v>58000</v>
      </c>
      <c r="E23" s="28">
        <v>28000</v>
      </c>
      <c r="F23" s="26" t="s">
        <v>39</v>
      </c>
      <c r="G23" s="26" t="s">
        <v>32</v>
      </c>
      <c r="H23" s="27" t="s">
        <v>76</v>
      </c>
      <c r="I23" s="27" t="s">
        <v>81</v>
      </c>
      <c r="J23" s="27" t="s">
        <v>78</v>
      </c>
      <c r="K23" s="26" t="s">
        <v>25</v>
      </c>
      <c r="L23" s="26" t="s">
        <v>69</v>
      </c>
      <c r="M23" s="41">
        <v>56</v>
      </c>
      <c r="Q23" s="4" t="s">
        <v>27</v>
      </c>
    </row>
    <row r="24" s="4" customFormat="1" ht="135" spans="1:17">
      <c r="A24" s="26">
        <v>6</v>
      </c>
      <c r="B24" s="24" t="s">
        <v>83</v>
      </c>
      <c r="C24" s="27" t="s">
        <v>84</v>
      </c>
      <c r="D24" s="26">
        <v>116427.3</v>
      </c>
      <c r="E24" s="28">
        <v>17000</v>
      </c>
      <c r="F24" s="26" t="s">
        <v>39</v>
      </c>
      <c r="G24" s="26" t="s">
        <v>32</v>
      </c>
      <c r="H24" s="27" t="s">
        <v>85</v>
      </c>
      <c r="I24" s="27" t="s">
        <v>86</v>
      </c>
      <c r="J24" s="27" t="s">
        <v>87</v>
      </c>
      <c r="K24" s="26" t="s">
        <v>25</v>
      </c>
      <c r="L24" s="26" t="s">
        <v>69</v>
      </c>
      <c r="M24" s="41">
        <v>59</v>
      </c>
      <c r="Q24" s="4" t="s">
        <v>27</v>
      </c>
    </row>
    <row r="25" s="4" customFormat="1" ht="121.5" spans="1:17">
      <c r="A25" s="26">
        <v>7</v>
      </c>
      <c r="B25" s="24" t="s">
        <v>88</v>
      </c>
      <c r="C25" s="27" t="s">
        <v>89</v>
      </c>
      <c r="D25" s="26">
        <v>89295.4</v>
      </c>
      <c r="E25" s="28">
        <v>18000</v>
      </c>
      <c r="F25" s="26" t="s">
        <v>39</v>
      </c>
      <c r="G25" s="26" t="s">
        <v>32</v>
      </c>
      <c r="H25" s="27" t="s">
        <v>85</v>
      </c>
      <c r="I25" s="27" t="s">
        <v>86</v>
      </c>
      <c r="J25" s="27" t="s">
        <v>87</v>
      </c>
      <c r="K25" s="26" t="s">
        <v>25</v>
      </c>
      <c r="L25" s="26" t="s">
        <v>69</v>
      </c>
      <c r="M25" s="41">
        <v>60</v>
      </c>
      <c r="Q25" s="4" t="s">
        <v>27</v>
      </c>
    </row>
    <row r="26" s="4" customFormat="1" ht="54" spans="1:17">
      <c r="A26" s="26">
        <v>8</v>
      </c>
      <c r="B26" s="24" t="s">
        <v>90</v>
      </c>
      <c r="C26" s="27" t="s">
        <v>91</v>
      </c>
      <c r="D26" s="26">
        <v>58000</v>
      </c>
      <c r="E26" s="28">
        <v>27503.6</v>
      </c>
      <c r="F26" s="26" t="s">
        <v>31</v>
      </c>
      <c r="G26" s="26" t="s">
        <v>43</v>
      </c>
      <c r="H26" s="27" t="s">
        <v>92</v>
      </c>
      <c r="I26" s="27" t="s">
        <v>86</v>
      </c>
      <c r="J26" s="27" t="s">
        <v>87</v>
      </c>
      <c r="K26" s="26" t="s">
        <v>25</v>
      </c>
      <c r="L26" s="26" t="s">
        <v>69</v>
      </c>
      <c r="M26" s="41">
        <v>67</v>
      </c>
      <c r="Q26" s="4" t="s">
        <v>27</v>
      </c>
    </row>
    <row r="27" s="4" customFormat="1" ht="54" spans="1:17">
      <c r="A27" s="26">
        <v>9</v>
      </c>
      <c r="B27" s="24" t="s">
        <v>93</v>
      </c>
      <c r="C27" s="27" t="s">
        <v>94</v>
      </c>
      <c r="D27" s="26">
        <v>62000</v>
      </c>
      <c r="E27" s="28">
        <v>28644.25</v>
      </c>
      <c r="F27" s="26" t="s">
        <v>31</v>
      </c>
      <c r="G27" s="26" t="s">
        <v>43</v>
      </c>
      <c r="H27" s="27" t="s">
        <v>92</v>
      </c>
      <c r="I27" s="27" t="s">
        <v>86</v>
      </c>
      <c r="J27" s="27" t="s">
        <v>87</v>
      </c>
      <c r="K27" s="26" t="s">
        <v>25</v>
      </c>
      <c r="L27" s="26" t="s">
        <v>69</v>
      </c>
      <c r="M27" s="41">
        <v>68</v>
      </c>
      <c r="Q27" s="4" t="s">
        <v>27</v>
      </c>
    </row>
    <row r="28" s="4" customFormat="1" ht="54" spans="1:17">
      <c r="A28" s="26">
        <v>10</v>
      </c>
      <c r="B28" s="24" t="s">
        <v>95</v>
      </c>
      <c r="C28" s="27" t="s">
        <v>96</v>
      </c>
      <c r="D28" s="26">
        <v>78486</v>
      </c>
      <c r="E28" s="28">
        <v>5000</v>
      </c>
      <c r="F28" s="26" t="s">
        <v>31</v>
      </c>
      <c r="G28" s="26" t="s">
        <v>21</v>
      </c>
      <c r="H28" s="27" t="s">
        <v>92</v>
      </c>
      <c r="I28" s="27" t="s">
        <v>97</v>
      </c>
      <c r="J28" s="27" t="s">
        <v>87</v>
      </c>
      <c r="K28" s="26" t="s">
        <v>25</v>
      </c>
      <c r="L28" s="21" t="s">
        <v>69</v>
      </c>
      <c r="M28" s="41">
        <v>69</v>
      </c>
      <c r="Q28" s="4" t="s">
        <v>27</v>
      </c>
    </row>
    <row r="29" s="4" customFormat="1" ht="40.5" spans="1:17">
      <c r="A29" s="26">
        <v>11</v>
      </c>
      <c r="B29" s="24" t="s">
        <v>98</v>
      </c>
      <c r="C29" s="27" t="s">
        <v>99</v>
      </c>
      <c r="D29" s="26">
        <v>75514</v>
      </c>
      <c r="E29" s="28">
        <v>5000</v>
      </c>
      <c r="F29" s="26" t="s">
        <v>31</v>
      </c>
      <c r="G29" s="26" t="s">
        <v>21</v>
      </c>
      <c r="H29" s="27" t="s">
        <v>92</v>
      </c>
      <c r="I29" s="27" t="s">
        <v>97</v>
      </c>
      <c r="J29" s="27" t="s">
        <v>87</v>
      </c>
      <c r="K29" s="26" t="s">
        <v>25</v>
      </c>
      <c r="L29" s="26" t="s">
        <v>69</v>
      </c>
      <c r="M29" s="41">
        <v>70</v>
      </c>
      <c r="Q29" s="4" t="s">
        <v>27</v>
      </c>
    </row>
    <row r="30" s="4" customFormat="1" ht="40.5" spans="1:17">
      <c r="A30" s="26">
        <v>12</v>
      </c>
      <c r="B30" s="27" t="s">
        <v>100</v>
      </c>
      <c r="C30" s="27" t="s">
        <v>101</v>
      </c>
      <c r="D30" s="26">
        <v>59641</v>
      </c>
      <c r="E30" s="28">
        <v>1500</v>
      </c>
      <c r="F30" s="26" t="s">
        <v>31</v>
      </c>
      <c r="G30" s="26" t="s">
        <v>102</v>
      </c>
      <c r="H30" s="27" t="s">
        <v>103</v>
      </c>
      <c r="I30" s="27" t="s">
        <v>104</v>
      </c>
      <c r="J30" s="27" t="s">
        <v>46</v>
      </c>
      <c r="K30" s="42" t="s">
        <v>25</v>
      </c>
      <c r="L30" s="26" t="s">
        <v>69</v>
      </c>
      <c r="M30" s="41">
        <v>107</v>
      </c>
      <c r="Q30" s="4" t="s">
        <v>27</v>
      </c>
    </row>
    <row r="31" s="4" customFormat="1" ht="54" spans="1:17">
      <c r="A31" s="26">
        <v>13</v>
      </c>
      <c r="B31" s="27" t="s">
        <v>105</v>
      </c>
      <c r="C31" s="27" t="s">
        <v>106</v>
      </c>
      <c r="D31" s="26">
        <v>109500</v>
      </c>
      <c r="E31" s="28">
        <v>35000</v>
      </c>
      <c r="F31" s="26" t="s">
        <v>49</v>
      </c>
      <c r="G31" s="26" t="s">
        <v>107</v>
      </c>
      <c r="H31" s="27" t="s">
        <v>108</v>
      </c>
      <c r="I31" s="27" t="s">
        <v>109</v>
      </c>
      <c r="J31" s="27" t="s">
        <v>110</v>
      </c>
      <c r="K31" s="42" t="s">
        <v>25</v>
      </c>
      <c r="L31" s="26" t="s">
        <v>69</v>
      </c>
      <c r="M31" s="41">
        <v>119</v>
      </c>
      <c r="Q31" s="4" t="s">
        <v>27</v>
      </c>
    </row>
    <row r="32" s="4" customFormat="1" ht="40.5" spans="1:17">
      <c r="A32" s="26">
        <v>14</v>
      </c>
      <c r="B32" s="27" t="s">
        <v>111</v>
      </c>
      <c r="C32" s="27" t="s">
        <v>112</v>
      </c>
      <c r="D32" s="26">
        <v>141789</v>
      </c>
      <c r="E32" s="28">
        <v>20000</v>
      </c>
      <c r="F32" s="26" t="s">
        <v>39</v>
      </c>
      <c r="G32" s="26" t="s">
        <v>40</v>
      </c>
      <c r="H32" s="27" t="s">
        <v>113</v>
      </c>
      <c r="I32" s="27" t="s">
        <v>114</v>
      </c>
      <c r="J32" s="27" t="s">
        <v>110</v>
      </c>
      <c r="K32" s="42" t="s">
        <v>25</v>
      </c>
      <c r="L32" s="26" t="s">
        <v>69</v>
      </c>
      <c r="M32" s="41">
        <v>120</v>
      </c>
      <c r="Q32" s="4" t="s">
        <v>27</v>
      </c>
    </row>
    <row r="33" s="4" customFormat="1" ht="54" spans="1:17">
      <c r="A33" s="26">
        <v>15</v>
      </c>
      <c r="B33" s="27" t="s">
        <v>115</v>
      </c>
      <c r="C33" s="27" t="s">
        <v>116</v>
      </c>
      <c r="D33" s="26">
        <v>48200</v>
      </c>
      <c r="E33" s="28">
        <v>2500</v>
      </c>
      <c r="F33" s="26" t="s">
        <v>117</v>
      </c>
      <c r="G33" s="26" t="s">
        <v>21</v>
      </c>
      <c r="H33" s="27" t="s">
        <v>118</v>
      </c>
      <c r="I33" s="27" t="s">
        <v>119</v>
      </c>
      <c r="J33" s="27" t="s">
        <v>24</v>
      </c>
      <c r="K33" s="42" t="s">
        <v>25</v>
      </c>
      <c r="L33" s="26" t="s">
        <v>69</v>
      </c>
      <c r="M33" s="41">
        <v>125</v>
      </c>
      <c r="Q33" s="40" t="s">
        <v>27</v>
      </c>
    </row>
    <row r="34" s="4" customFormat="1" ht="40.5" spans="1:17">
      <c r="A34" s="26">
        <v>16</v>
      </c>
      <c r="B34" s="27" t="s">
        <v>120</v>
      </c>
      <c r="C34" s="27" t="s">
        <v>121</v>
      </c>
      <c r="D34" s="26">
        <v>37500</v>
      </c>
      <c r="E34" s="28">
        <v>2500</v>
      </c>
      <c r="F34" s="26" t="s">
        <v>117</v>
      </c>
      <c r="G34" s="26" t="s">
        <v>21</v>
      </c>
      <c r="H34" s="27" t="s">
        <v>122</v>
      </c>
      <c r="I34" s="27" t="s">
        <v>123</v>
      </c>
      <c r="J34" s="27" t="s">
        <v>24</v>
      </c>
      <c r="K34" s="42" t="s">
        <v>25</v>
      </c>
      <c r="L34" s="26" t="s">
        <v>69</v>
      </c>
      <c r="M34" s="41">
        <v>126</v>
      </c>
      <c r="Q34" s="40" t="s">
        <v>27</v>
      </c>
    </row>
    <row r="35" s="1" customFormat="1" ht="13.5" spans="1:25">
      <c r="A35" s="21"/>
      <c r="B35" s="18" t="s">
        <v>124</v>
      </c>
      <c r="C35" s="19">
        <f>COUNTA(C36:C40)</f>
        <v>5</v>
      </c>
      <c r="D35" s="17">
        <f>SUM(D36:D40)</f>
        <v>398600</v>
      </c>
      <c r="E35" s="17">
        <f>SUM(E36:E40)</f>
        <v>39990</v>
      </c>
      <c r="F35" s="22"/>
      <c r="G35" s="22"/>
      <c r="H35" s="23"/>
      <c r="I35" s="23"/>
      <c r="J35" s="23"/>
      <c r="K35" s="40"/>
      <c r="L35" s="40"/>
      <c r="M35" s="40"/>
      <c r="N35" s="40"/>
      <c r="O35" s="40"/>
      <c r="P35" s="40"/>
      <c r="Q35" s="40"/>
      <c r="R35" s="40"/>
      <c r="S35" s="40"/>
      <c r="T35" s="40"/>
      <c r="U35" s="40"/>
      <c r="V35" s="40"/>
      <c r="W35" s="40"/>
      <c r="X35" s="40"/>
      <c r="Y35" s="40"/>
    </row>
    <row r="36" s="4" customFormat="1" ht="54" customHeight="1" spans="1:17">
      <c r="A36" s="26">
        <v>1</v>
      </c>
      <c r="B36" s="30" t="s">
        <v>125</v>
      </c>
      <c r="C36" s="27" t="s">
        <v>126</v>
      </c>
      <c r="D36" s="26">
        <v>180600</v>
      </c>
      <c r="E36" s="28">
        <v>9580</v>
      </c>
      <c r="F36" s="26" t="s">
        <v>49</v>
      </c>
      <c r="G36" s="26" t="s">
        <v>107</v>
      </c>
      <c r="H36" s="27" t="s">
        <v>127</v>
      </c>
      <c r="I36" s="27" t="s">
        <v>128</v>
      </c>
      <c r="J36" s="27" t="s">
        <v>129</v>
      </c>
      <c r="K36" s="42" t="s">
        <v>25</v>
      </c>
      <c r="L36" s="26" t="s">
        <v>130</v>
      </c>
      <c r="M36" s="41">
        <v>83</v>
      </c>
      <c r="Q36" s="4" t="s">
        <v>27</v>
      </c>
    </row>
    <row r="37" s="4" customFormat="1" ht="93" customHeight="1" spans="1:17">
      <c r="A37" s="26">
        <v>2</v>
      </c>
      <c r="B37" s="31" t="s">
        <v>131</v>
      </c>
      <c r="C37" s="27" t="s">
        <v>132</v>
      </c>
      <c r="D37" s="26">
        <v>36000</v>
      </c>
      <c r="E37" s="28">
        <v>9410</v>
      </c>
      <c r="F37" s="26" t="s">
        <v>49</v>
      </c>
      <c r="G37" s="26" t="s">
        <v>55</v>
      </c>
      <c r="H37" s="27" t="s">
        <v>133</v>
      </c>
      <c r="I37" s="27" t="s">
        <v>134</v>
      </c>
      <c r="J37" s="27" t="s">
        <v>129</v>
      </c>
      <c r="K37" s="42" t="s">
        <v>25</v>
      </c>
      <c r="L37" s="26" t="s">
        <v>130</v>
      </c>
      <c r="M37" s="41">
        <v>87</v>
      </c>
      <c r="Q37" s="4" t="s">
        <v>27</v>
      </c>
    </row>
    <row r="38" s="4" customFormat="1" ht="55" customHeight="1" spans="1:17">
      <c r="A38" s="26">
        <v>3</v>
      </c>
      <c r="B38" s="27" t="s">
        <v>135</v>
      </c>
      <c r="C38" s="27" t="s">
        <v>136</v>
      </c>
      <c r="D38" s="26">
        <v>40000</v>
      </c>
      <c r="E38" s="28">
        <v>12000</v>
      </c>
      <c r="F38" s="26" t="s">
        <v>137</v>
      </c>
      <c r="G38" s="26" t="s">
        <v>138</v>
      </c>
      <c r="H38" s="27" t="s">
        <v>139</v>
      </c>
      <c r="I38" s="27" t="s">
        <v>140</v>
      </c>
      <c r="J38" s="27" t="s">
        <v>24</v>
      </c>
      <c r="K38" s="42" t="s">
        <v>25</v>
      </c>
      <c r="L38" s="26" t="s">
        <v>130</v>
      </c>
      <c r="M38" s="41">
        <v>124</v>
      </c>
      <c r="Q38" s="40" t="s">
        <v>27</v>
      </c>
    </row>
    <row r="39" s="4" customFormat="1" ht="83" customHeight="1" spans="1:17">
      <c r="A39" s="26">
        <v>4</v>
      </c>
      <c r="B39" s="24" t="s">
        <v>141</v>
      </c>
      <c r="C39" s="27" t="s">
        <v>142</v>
      </c>
      <c r="D39" s="26">
        <v>107000</v>
      </c>
      <c r="E39" s="28">
        <v>8000</v>
      </c>
      <c r="F39" s="26" t="s">
        <v>31</v>
      </c>
      <c r="G39" s="26" t="s">
        <v>32</v>
      </c>
      <c r="H39" s="27" t="s">
        <v>143</v>
      </c>
      <c r="I39" s="27" t="s">
        <v>144</v>
      </c>
      <c r="J39" s="27" t="s">
        <v>145</v>
      </c>
      <c r="K39" s="26" t="s">
        <v>25</v>
      </c>
      <c r="L39" s="26" t="s">
        <v>130</v>
      </c>
      <c r="M39" s="41">
        <v>139</v>
      </c>
      <c r="Q39" s="40" t="s">
        <v>27</v>
      </c>
    </row>
    <row r="40" s="4" customFormat="1" ht="86" customHeight="1" spans="1:17">
      <c r="A40" s="26">
        <v>5</v>
      </c>
      <c r="B40" s="27" t="s">
        <v>146</v>
      </c>
      <c r="C40" s="27" t="s">
        <v>147</v>
      </c>
      <c r="D40" s="26">
        <v>35000</v>
      </c>
      <c r="E40" s="28">
        <v>1000</v>
      </c>
      <c r="F40" s="26" t="s">
        <v>39</v>
      </c>
      <c r="G40" s="26" t="s">
        <v>138</v>
      </c>
      <c r="H40" s="27" t="s">
        <v>148</v>
      </c>
      <c r="I40" s="27" t="s">
        <v>149</v>
      </c>
      <c r="J40" s="27" t="s">
        <v>150</v>
      </c>
      <c r="K40" s="26" t="s">
        <v>25</v>
      </c>
      <c r="L40" s="26" t="s">
        <v>130</v>
      </c>
      <c r="M40" s="41">
        <v>178</v>
      </c>
      <c r="Q40" s="4" t="s">
        <v>27</v>
      </c>
    </row>
    <row r="41" s="1" customFormat="1" ht="13.5" spans="1:25">
      <c r="A41" s="21"/>
      <c r="B41" s="18" t="s">
        <v>151</v>
      </c>
      <c r="C41" s="19">
        <f>SUM(C42,C44)</f>
        <v>4</v>
      </c>
      <c r="D41" s="17">
        <f>SUM(D42,D44)</f>
        <v>146523.2</v>
      </c>
      <c r="E41" s="17">
        <f>SUM(E42,E44)</f>
        <v>33000</v>
      </c>
      <c r="F41" s="22"/>
      <c r="G41" s="22"/>
      <c r="H41" s="23"/>
      <c r="I41" s="23"/>
      <c r="J41" s="23"/>
      <c r="K41" s="40"/>
      <c r="L41" s="40"/>
      <c r="M41" s="40"/>
      <c r="N41" s="40"/>
      <c r="O41" s="40"/>
      <c r="P41" s="40"/>
      <c r="Q41" s="40"/>
      <c r="R41" s="40"/>
      <c r="S41" s="40"/>
      <c r="T41" s="40"/>
      <c r="U41" s="40"/>
      <c r="V41" s="40"/>
      <c r="W41" s="40"/>
      <c r="X41" s="40"/>
      <c r="Y41" s="40"/>
    </row>
    <row r="42" s="1" customFormat="1" ht="13.5" spans="1:25">
      <c r="A42" s="21"/>
      <c r="B42" s="18" t="s">
        <v>152</v>
      </c>
      <c r="C42" s="19">
        <f>COUNTA(C43:C43)</f>
        <v>1</v>
      </c>
      <c r="D42" s="17">
        <f>SUM(D43:D43)</f>
        <v>85678</v>
      </c>
      <c r="E42" s="17">
        <f>SUM(E43:E43)</f>
        <v>12000</v>
      </c>
      <c r="F42" s="22"/>
      <c r="G42" s="22"/>
      <c r="H42" s="23"/>
      <c r="I42" s="23"/>
      <c r="J42" s="23"/>
      <c r="K42" s="40"/>
      <c r="L42" s="40"/>
      <c r="M42" s="40"/>
      <c r="N42" s="40"/>
      <c r="O42" s="40"/>
      <c r="P42" s="40"/>
      <c r="Q42" s="40"/>
      <c r="R42" s="40"/>
      <c r="S42" s="40"/>
      <c r="T42" s="40"/>
      <c r="U42" s="40"/>
      <c r="V42" s="40"/>
      <c r="W42" s="40"/>
      <c r="X42" s="40"/>
      <c r="Y42" s="40"/>
    </row>
    <row r="43" s="1" customFormat="1" ht="81" spans="1:25">
      <c r="A43" s="21">
        <v>1</v>
      </c>
      <c r="B43" s="24" t="s">
        <v>153</v>
      </c>
      <c r="C43" s="25" t="s">
        <v>154</v>
      </c>
      <c r="D43" s="21">
        <v>85678</v>
      </c>
      <c r="E43" s="21">
        <v>12000</v>
      </c>
      <c r="F43" s="22" t="s">
        <v>49</v>
      </c>
      <c r="G43" s="22" t="s">
        <v>138</v>
      </c>
      <c r="H43" s="24" t="s">
        <v>92</v>
      </c>
      <c r="I43" s="24" t="s">
        <v>155</v>
      </c>
      <c r="J43" s="24" t="s">
        <v>87</v>
      </c>
      <c r="K43" s="43" t="s">
        <v>25</v>
      </c>
      <c r="L43" s="43" t="s">
        <v>156</v>
      </c>
      <c r="M43" s="43">
        <v>64</v>
      </c>
      <c r="N43" s="43"/>
      <c r="O43" s="43"/>
      <c r="P43" s="43"/>
      <c r="Q43" s="4" t="s">
        <v>27</v>
      </c>
      <c r="R43" s="43"/>
      <c r="S43" s="43"/>
      <c r="T43" s="43"/>
      <c r="U43" s="43"/>
      <c r="V43" s="43"/>
      <c r="W43" s="43"/>
      <c r="X43" s="43"/>
      <c r="Y43" s="43"/>
    </row>
    <row r="44" s="1" customFormat="1" ht="13.5" spans="1:25">
      <c r="A44" s="21"/>
      <c r="B44" s="18" t="s">
        <v>157</v>
      </c>
      <c r="C44" s="19">
        <f>COUNTA(C45:C47)</f>
        <v>3</v>
      </c>
      <c r="D44" s="17">
        <f>SUM(D45:D47)</f>
        <v>60845.2</v>
      </c>
      <c r="E44" s="17">
        <f>SUM(E45:E47)</f>
        <v>21000</v>
      </c>
      <c r="F44" s="22"/>
      <c r="G44" s="22"/>
      <c r="H44" s="23"/>
      <c r="I44" s="23"/>
      <c r="J44" s="23"/>
      <c r="K44" s="40"/>
      <c r="L44" s="40"/>
      <c r="M44" s="40"/>
      <c r="N44" s="40"/>
      <c r="O44" s="40"/>
      <c r="P44" s="40"/>
      <c r="Q44" s="40"/>
      <c r="R44" s="40"/>
      <c r="S44" s="40"/>
      <c r="T44" s="40"/>
      <c r="U44" s="40"/>
      <c r="V44" s="40"/>
      <c r="W44" s="40"/>
      <c r="X44" s="40"/>
      <c r="Y44" s="40"/>
    </row>
    <row r="45" s="5" customFormat="1" ht="160" customHeight="1" spans="1:17">
      <c r="A45" s="26">
        <v>1</v>
      </c>
      <c r="B45" s="24" t="s">
        <v>158</v>
      </c>
      <c r="C45" s="27" t="s">
        <v>159</v>
      </c>
      <c r="D45" s="26">
        <v>8682.98</v>
      </c>
      <c r="E45" s="28">
        <v>4000</v>
      </c>
      <c r="F45" s="26" t="s">
        <v>49</v>
      </c>
      <c r="G45" s="26" t="s">
        <v>160</v>
      </c>
      <c r="H45" s="27" t="s">
        <v>161</v>
      </c>
      <c r="I45" s="27" t="s">
        <v>162</v>
      </c>
      <c r="J45" s="27" t="s">
        <v>68</v>
      </c>
      <c r="K45" s="26" t="s">
        <v>25</v>
      </c>
      <c r="L45" s="26" t="s">
        <v>163</v>
      </c>
      <c r="M45" s="41">
        <v>33</v>
      </c>
      <c r="Q45" s="4" t="s">
        <v>27</v>
      </c>
    </row>
    <row r="46" s="4" customFormat="1" ht="71" customHeight="1" spans="1:17">
      <c r="A46" s="26">
        <v>2</v>
      </c>
      <c r="B46" s="24" t="s">
        <v>164</v>
      </c>
      <c r="C46" s="27" t="s">
        <v>165</v>
      </c>
      <c r="D46" s="26">
        <v>31200</v>
      </c>
      <c r="E46" s="28">
        <v>15500</v>
      </c>
      <c r="F46" s="26" t="s">
        <v>49</v>
      </c>
      <c r="G46" s="26" t="s">
        <v>107</v>
      </c>
      <c r="H46" s="27" t="s">
        <v>166</v>
      </c>
      <c r="I46" s="27" t="s">
        <v>167</v>
      </c>
      <c r="J46" s="27" t="s">
        <v>78</v>
      </c>
      <c r="K46" s="26" t="s">
        <v>25</v>
      </c>
      <c r="L46" s="26" t="s">
        <v>163</v>
      </c>
      <c r="M46" s="41">
        <v>52</v>
      </c>
      <c r="Q46" s="4" t="s">
        <v>27</v>
      </c>
    </row>
    <row r="47" s="5" customFormat="1" ht="125" customHeight="1" spans="1:17">
      <c r="A47" s="26">
        <v>3</v>
      </c>
      <c r="B47" s="32" t="s">
        <v>168</v>
      </c>
      <c r="C47" s="27" t="s">
        <v>169</v>
      </c>
      <c r="D47" s="26">
        <v>20962.22</v>
      </c>
      <c r="E47" s="28">
        <v>1500</v>
      </c>
      <c r="F47" s="26" t="s">
        <v>39</v>
      </c>
      <c r="G47" s="26" t="s">
        <v>107</v>
      </c>
      <c r="H47" s="27" t="s">
        <v>170</v>
      </c>
      <c r="I47" s="27" t="s">
        <v>60</v>
      </c>
      <c r="J47" s="27" t="s">
        <v>171</v>
      </c>
      <c r="K47" s="44" t="s">
        <v>25</v>
      </c>
      <c r="L47" s="22" t="s">
        <v>163</v>
      </c>
      <c r="M47" s="41">
        <v>162</v>
      </c>
      <c r="Q47" s="5" t="s">
        <v>27</v>
      </c>
    </row>
    <row r="48" s="1" customFormat="1" ht="13.5" spans="1:25">
      <c r="A48" s="21"/>
      <c r="B48" s="18" t="s">
        <v>172</v>
      </c>
      <c r="C48" s="19">
        <f>SUM(C49,C67,C70)</f>
        <v>29</v>
      </c>
      <c r="D48" s="17">
        <f>SUM(D49,D67,D70)</f>
        <v>1054337.17</v>
      </c>
      <c r="E48" s="17">
        <f>SUM(E49,E67,E70)</f>
        <v>204583.792</v>
      </c>
      <c r="F48" s="22"/>
      <c r="G48" s="22"/>
      <c r="H48" s="23"/>
      <c r="I48" s="23"/>
      <c r="J48" s="23"/>
      <c r="K48" s="40"/>
      <c r="L48" s="40"/>
      <c r="M48" s="40"/>
      <c r="N48" s="40"/>
      <c r="O48" s="40"/>
      <c r="P48" s="40"/>
      <c r="Q48" s="40"/>
      <c r="R48" s="40"/>
      <c r="S48" s="40"/>
      <c r="T48" s="40"/>
      <c r="U48" s="40"/>
      <c r="V48" s="40"/>
      <c r="W48" s="40"/>
      <c r="X48" s="40"/>
      <c r="Y48" s="40"/>
    </row>
    <row r="49" s="1" customFormat="1" ht="13.5" spans="1:25">
      <c r="A49" s="21"/>
      <c r="B49" s="18" t="s">
        <v>173</v>
      </c>
      <c r="C49" s="19">
        <f>COUNTA(C50:C66)</f>
        <v>17</v>
      </c>
      <c r="D49" s="17">
        <f>SUM(D50:D66)</f>
        <v>447790.89</v>
      </c>
      <c r="E49" s="17">
        <f>SUM(E50:E66)</f>
        <v>151252.792</v>
      </c>
      <c r="F49" s="22"/>
      <c r="G49" s="22"/>
      <c r="H49" s="23"/>
      <c r="I49" s="23"/>
      <c r="J49" s="23"/>
      <c r="K49" s="40"/>
      <c r="L49" s="40"/>
      <c r="M49" s="40"/>
      <c r="N49" s="40"/>
      <c r="O49" s="40"/>
      <c r="P49" s="40"/>
      <c r="Q49" s="40"/>
      <c r="R49" s="40"/>
      <c r="S49" s="40"/>
      <c r="T49" s="40"/>
      <c r="U49" s="40"/>
      <c r="V49" s="40"/>
      <c r="W49" s="40"/>
      <c r="X49" s="40"/>
      <c r="Y49" s="40"/>
    </row>
    <row r="50" s="4" customFormat="1" ht="81" spans="1:17">
      <c r="A50" s="26">
        <v>1</v>
      </c>
      <c r="B50" s="24" t="s">
        <v>174</v>
      </c>
      <c r="C50" s="27" t="s">
        <v>175</v>
      </c>
      <c r="D50" s="26">
        <v>5804.1</v>
      </c>
      <c r="E50" s="28">
        <v>5800</v>
      </c>
      <c r="F50" s="26" t="s">
        <v>176</v>
      </c>
      <c r="G50" s="26" t="s">
        <v>177</v>
      </c>
      <c r="H50" s="27" t="s">
        <v>178</v>
      </c>
      <c r="I50" s="27" t="s">
        <v>179</v>
      </c>
      <c r="J50" s="27" t="s">
        <v>180</v>
      </c>
      <c r="K50" s="26" t="s">
        <v>25</v>
      </c>
      <c r="L50" s="26" t="s">
        <v>181</v>
      </c>
      <c r="M50" s="41">
        <v>26</v>
      </c>
      <c r="Q50" s="4" t="s">
        <v>27</v>
      </c>
    </row>
    <row r="51" s="4" customFormat="1" ht="40.5" spans="1:17">
      <c r="A51" s="26">
        <v>2</v>
      </c>
      <c r="B51" s="24" t="s">
        <v>182</v>
      </c>
      <c r="C51" s="27" t="s">
        <v>183</v>
      </c>
      <c r="D51" s="26">
        <v>7700</v>
      </c>
      <c r="E51" s="28">
        <v>3000</v>
      </c>
      <c r="F51" s="26" t="s">
        <v>49</v>
      </c>
      <c r="G51" s="26" t="s">
        <v>138</v>
      </c>
      <c r="H51" s="27" t="s">
        <v>184</v>
      </c>
      <c r="I51" s="27" t="s">
        <v>185</v>
      </c>
      <c r="J51" s="27" t="s">
        <v>186</v>
      </c>
      <c r="K51" s="26" t="s">
        <v>25</v>
      </c>
      <c r="L51" s="26" t="s">
        <v>181</v>
      </c>
      <c r="M51" s="41">
        <v>31</v>
      </c>
      <c r="Q51" s="4" t="s">
        <v>27</v>
      </c>
    </row>
    <row r="52" s="4" customFormat="1" ht="40.5" spans="1:17">
      <c r="A52" s="26">
        <v>3</v>
      </c>
      <c r="B52" s="24" t="s">
        <v>187</v>
      </c>
      <c r="C52" s="27" t="s">
        <v>188</v>
      </c>
      <c r="D52" s="26">
        <v>11000</v>
      </c>
      <c r="E52" s="28">
        <v>5500</v>
      </c>
      <c r="F52" s="26" t="s">
        <v>39</v>
      </c>
      <c r="G52" s="26" t="s">
        <v>138</v>
      </c>
      <c r="H52" s="27" t="s">
        <v>189</v>
      </c>
      <c r="I52" s="27" t="s">
        <v>190</v>
      </c>
      <c r="J52" s="27" t="s">
        <v>78</v>
      </c>
      <c r="K52" s="26" t="s">
        <v>25</v>
      </c>
      <c r="L52" s="26" t="s">
        <v>181</v>
      </c>
      <c r="M52" s="41">
        <v>58</v>
      </c>
      <c r="Q52" s="4" t="s">
        <v>27</v>
      </c>
    </row>
    <row r="53" s="4" customFormat="1" ht="135" spans="1:17">
      <c r="A53" s="26">
        <v>4</v>
      </c>
      <c r="B53" s="24" t="s">
        <v>191</v>
      </c>
      <c r="C53" s="27" t="s">
        <v>192</v>
      </c>
      <c r="D53" s="26">
        <v>9859</v>
      </c>
      <c r="E53" s="28">
        <v>2500</v>
      </c>
      <c r="F53" s="26" t="s">
        <v>49</v>
      </c>
      <c r="G53" s="26" t="s">
        <v>21</v>
      </c>
      <c r="H53" s="27" t="s">
        <v>85</v>
      </c>
      <c r="I53" s="27" t="s">
        <v>193</v>
      </c>
      <c r="J53" s="27" t="s">
        <v>87</v>
      </c>
      <c r="K53" s="26" t="s">
        <v>25</v>
      </c>
      <c r="L53" s="26" t="s">
        <v>181</v>
      </c>
      <c r="M53" s="41">
        <v>62</v>
      </c>
      <c r="Q53" s="4" t="s">
        <v>27</v>
      </c>
    </row>
    <row r="54" s="4" customFormat="1" ht="94.5" spans="1:17">
      <c r="A54" s="26">
        <v>5</v>
      </c>
      <c r="B54" s="24" t="s">
        <v>194</v>
      </c>
      <c r="C54" s="27" t="s">
        <v>195</v>
      </c>
      <c r="D54" s="26">
        <v>12000</v>
      </c>
      <c r="E54" s="28">
        <v>12000</v>
      </c>
      <c r="F54" s="26" t="s">
        <v>39</v>
      </c>
      <c r="G54" s="26" t="s">
        <v>21</v>
      </c>
      <c r="H54" s="27" t="s">
        <v>196</v>
      </c>
      <c r="I54" s="27" t="s">
        <v>197</v>
      </c>
      <c r="J54" s="27" t="s">
        <v>87</v>
      </c>
      <c r="K54" s="26" t="s">
        <v>25</v>
      </c>
      <c r="L54" s="26" t="s">
        <v>181</v>
      </c>
      <c r="M54" s="41">
        <v>66</v>
      </c>
      <c r="Q54" s="4" t="s">
        <v>27</v>
      </c>
    </row>
    <row r="55" s="4" customFormat="1" ht="162" spans="1:17">
      <c r="A55" s="26">
        <v>6</v>
      </c>
      <c r="B55" s="31" t="s">
        <v>198</v>
      </c>
      <c r="C55" s="27" t="s">
        <v>199</v>
      </c>
      <c r="D55" s="26">
        <v>33000</v>
      </c>
      <c r="E55" s="28">
        <v>8000</v>
      </c>
      <c r="F55" s="26" t="s">
        <v>39</v>
      </c>
      <c r="G55" s="26" t="s">
        <v>107</v>
      </c>
      <c r="H55" s="27" t="s">
        <v>200</v>
      </c>
      <c r="I55" s="27" t="s">
        <v>201</v>
      </c>
      <c r="J55" s="27" t="s">
        <v>129</v>
      </c>
      <c r="K55" s="42" t="s">
        <v>25</v>
      </c>
      <c r="L55" s="26" t="s">
        <v>181</v>
      </c>
      <c r="M55" s="41">
        <v>84</v>
      </c>
      <c r="Q55" s="4" t="s">
        <v>27</v>
      </c>
    </row>
    <row r="56" s="4" customFormat="1" ht="135" spans="1:17">
      <c r="A56" s="26">
        <v>7</v>
      </c>
      <c r="B56" s="27" t="s">
        <v>202</v>
      </c>
      <c r="C56" s="27" t="s">
        <v>203</v>
      </c>
      <c r="D56" s="28">
        <v>14820</v>
      </c>
      <c r="E56" s="28">
        <v>4500</v>
      </c>
      <c r="F56" s="26" t="s">
        <v>39</v>
      </c>
      <c r="G56" s="26" t="s">
        <v>55</v>
      </c>
      <c r="H56" s="27" t="s">
        <v>200</v>
      </c>
      <c r="I56" s="27" t="s">
        <v>204</v>
      </c>
      <c r="J56" s="27" t="s">
        <v>129</v>
      </c>
      <c r="K56" s="42" t="s">
        <v>25</v>
      </c>
      <c r="L56" s="26" t="s">
        <v>181</v>
      </c>
      <c r="M56" s="41">
        <v>90</v>
      </c>
      <c r="Q56" s="4" t="s">
        <v>27</v>
      </c>
    </row>
    <row r="57" s="4" customFormat="1" ht="40.5" spans="1:17">
      <c r="A57" s="26">
        <v>8</v>
      </c>
      <c r="B57" s="33" t="s">
        <v>205</v>
      </c>
      <c r="C57" s="27" t="s">
        <v>206</v>
      </c>
      <c r="D57" s="26">
        <v>9237.5</v>
      </c>
      <c r="E57" s="28">
        <v>4000</v>
      </c>
      <c r="F57" s="26" t="s">
        <v>39</v>
      </c>
      <c r="G57" s="26" t="s">
        <v>55</v>
      </c>
      <c r="H57" s="27" t="s">
        <v>200</v>
      </c>
      <c r="I57" s="27" t="s">
        <v>204</v>
      </c>
      <c r="J57" s="27" t="s">
        <v>129</v>
      </c>
      <c r="K57" s="42" t="s">
        <v>25</v>
      </c>
      <c r="L57" s="26" t="s">
        <v>181</v>
      </c>
      <c r="M57" s="41">
        <v>93</v>
      </c>
      <c r="Q57" s="4" t="s">
        <v>27</v>
      </c>
    </row>
    <row r="58" s="4" customFormat="1" ht="54" spans="1:17">
      <c r="A58" s="26">
        <v>9</v>
      </c>
      <c r="B58" s="34" t="s">
        <v>207</v>
      </c>
      <c r="C58" s="27" t="s">
        <v>208</v>
      </c>
      <c r="D58" s="26">
        <v>28338.2</v>
      </c>
      <c r="E58" s="28">
        <v>500</v>
      </c>
      <c r="F58" s="26" t="s">
        <v>39</v>
      </c>
      <c r="G58" s="26" t="s">
        <v>40</v>
      </c>
      <c r="H58" s="27" t="s">
        <v>209</v>
      </c>
      <c r="I58" s="27" t="s">
        <v>60</v>
      </c>
      <c r="J58" s="27" t="s">
        <v>171</v>
      </c>
      <c r="K58" s="44" t="s">
        <v>25</v>
      </c>
      <c r="L58" s="22" t="s">
        <v>181</v>
      </c>
      <c r="M58" s="41">
        <v>159</v>
      </c>
      <c r="Q58" s="5" t="s">
        <v>27</v>
      </c>
    </row>
    <row r="59" s="4" customFormat="1" ht="40.5" spans="1:17">
      <c r="A59" s="26">
        <v>10</v>
      </c>
      <c r="B59" s="24" t="s">
        <v>210</v>
      </c>
      <c r="C59" s="27" t="s">
        <v>211</v>
      </c>
      <c r="D59" s="26">
        <v>33417</v>
      </c>
      <c r="E59" s="28">
        <v>4000</v>
      </c>
      <c r="F59" s="26" t="s">
        <v>39</v>
      </c>
      <c r="G59" s="26" t="s">
        <v>21</v>
      </c>
      <c r="H59" s="27" t="s">
        <v>212</v>
      </c>
      <c r="I59" s="27" t="s">
        <v>213</v>
      </c>
      <c r="J59" s="27" t="s">
        <v>214</v>
      </c>
      <c r="K59" s="26" t="s">
        <v>25</v>
      </c>
      <c r="L59" s="22" t="s">
        <v>181</v>
      </c>
      <c r="M59" s="41">
        <v>173</v>
      </c>
      <c r="Q59" s="4" t="s">
        <v>27</v>
      </c>
    </row>
    <row r="60" s="4" customFormat="1" ht="40.5" spans="1:17">
      <c r="A60" s="26">
        <v>11</v>
      </c>
      <c r="B60" s="24" t="s">
        <v>215</v>
      </c>
      <c r="C60" s="27" t="s">
        <v>216</v>
      </c>
      <c r="D60" s="26">
        <v>22658</v>
      </c>
      <c r="E60" s="28">
        <v>6000</v>
      </c>
      <c r="F60" s="26" t="s">
        <v>39</v>
      </c>
      <c r="G60" s="26" t="s">
        <v>21</v>
      </c>
      <c r="H60" s="27" t="s">
        <v>212</v>
      </c>
      <c r="I60" s="27" t="s">
        <v>213</v>
      </c>
      <c r="J60" s="27" t="s">
        <v>214</v>
      </c>
      <c r="K60" s="26" t="s">
        <v>25</v>
      </c>
      <c r="L60" s="22" t="s">
        <v>181</v>
      </c>
      <c r="M60" s="41">
        <v>174</v>
      </c>
      <c r="Q60" s="4" t="s">
        <v>27</v>
      </c>
    </row>
    <row r="61" s="4" customFormat="1" ht="54" spans="1:17">
      <c r="A61" s="26">
        <v>12</v>
      </c>
      <c r="B61" s="24" t="s">
        <v>217</v>
      </c>
      <c r="C61" s="27" t="s">
        <v>218</v>
      </c>
      <c r="D61" s="26">
        <v>34825</v>
      </c>
      <c r="E61" s="28">
        <v>10000</v>
      </c>
      <c r="F61" s="26" t="s">
        <v>39</v>
      </c>
      <c r="G61" s="26" t="s">
        <v>21</v>
      </c>
      <c r="H61" s="27" t="s">
        <v>212</v>
      </c>
      <c r="I61" s="27" t="s">
        <v>213</v>
      </c>
      <c r="J61" s="27" t="s">
        <v>214</v>
      </c>
      <c r="K61" s="44" t="s">
        <v>25</v>
      </c>
      <c r="L61" s="22" t="s">
        <v>181</v>
      </c>
      <c r="M61" s="41">
        <v>175</v>
      </c>
      <c r="Q61" s="4" t="s">
        <v>27</v>
      </c>
    </row>
    <row r="62" s="4" customFormat="1" ht="135" spans="1:17">
      <c r="A62" s="26">
        <v>13</v>
      </c>
      <c r="B62" s="24" t="s">
        <v>219</v>
      </c>
      <c r="C62" s="27" t="s">
        <v>220</v>
      </c>
      <c r="D62" s="26">
        <v>22754</v>
      </c>
      <c r="E62" s="28">
        <v>8000</v>
      </c>
      <c r="F62" s="26" t="s">
        <v>39</v>
      </c>
      <c r="G62" s="26" t="s">
        <v>21</v>
      </c>
      <c r="H62" s="27" t="s">
        <v>221</v>
      </c>
      <c r="I62" s="27" t="s">
        <v>213</v>
      </c>
      <c r="J62" s="27" t="s">
        <v>214</v>
      </c>
      <c r="K62" s="44" t="s">
        <v>25</v>
      </c>
      <c r="L62" s="26" t="s">
        <v>181</v>
      </c>
      <c r="M62" s="41">
        <v>176</v>
      </c>
      <c r="Q62" s="4" t="s">
        <v>27</v>
      </c>
    </row>
    <row r="63" s="4" customFormat="1" ht="40.5" spans="1:17">
      <c r="A63" s="26">
        <v>14</v>
      </c>
      <c r="B63" s="24" t="s">
        <v>222</v>
      </c>
      <c r="C63" s="27" t="s">
        <v>223</v>
      </c>
      <c r="D63" s="26">
        <v>7020</v>
      </c>
      <c r="E63" s="28">
        <v>6000</v>
      </c>
      <c r="F63" s="26" t="s">
        <v>39</v>
      </c>
      <c r="G63" s="26" t="s">
        <v>21</v>
      </c>
      <c r="H63" s="27" t="s">
        <v>224</v>
      </c>
      <c r="I63" s="27" t="s">
        <v>213</v>
      </c>
      <c r="J63" s="27" t="s">
        <v>214</v>
      </c>
      <c r="K63" s="44" t="s">
        <v>25</v>
      </c>
      <c r="L63" s="22" t="s">
        <v>181</v>
      </c>
      <c r="M63" s="41">
        <v>177</v>
      </c>
      <c r="Q63" s="4" t="s">
        <v>27</v>
      </c>
    </row>
    <row r="64" s="4" customFormat="1" ht="94.5" spans="1:17">
      <c r="A64" s="26">
        <v>15</v>
      </c>
      <c r="B64" s="27" t="s">
        <v>225</v>
      </c>
      <c r="C64" s="27" t="s">
        <v>226</v>
      </c>
      <c r="D64" s="26">
        <v>61590</v>
      </c>
      <c r="E64" s="28">
        <v>17945.556</v>
      </c>
      <c r="F64" s="26" t="s">
        <v>31</v>
      </c>
      <c r="G64" s="26" t="s">
        <v>32</v>
      </c>
      <c r="H64" s="27" t="s">
        <v>227</v>
      </c>
      <c r="I64" s="27" t="s">
        <v>228</v>
      </c>
      <c r="J64" s="27" t="s">
        <v>61</v>
      </c>
      <c r="K64" s="26" t="s">
        <v>25</v>
      </c>
      <c r="L64" s="45" t="s">
        <v>181</v>
      </c>
      <c r="M64" s="41">
        <v>183</v>
      </c>
      <c r="Q64" s="4" t="s">
        <v>27</v>
      </c>
    </row>
    <row r="65" s="4" customFormat="1" ht="81" spans="1:17">
      <c r="A65" s="26">
        <v>16</v>
      </c>
      <c r="B65" s="27" t="s">
        <v>229</v>
      </c>
      <c r="C65" s="27" t="s">
        <v>230</v>
      </c>
      <c r="D65" s="26">
        <v>73103.35</v>
      </c>
      <c r="E65" s="28">
        <v>29241.34</v>
      </c>
      <c r="F65" s="26" t="s">
        <v>31</v>
      </c>
      <c r="G65" s="26" t="s">
        <v>160</v>
      </c>
      <c r="H65" s="27" t="s">
        <v>227</v>
      </c>
      <c r="I65" s="27" t="s">
        <v>228</v>
      </c>
      <c r="J65" s="27" t="s">
        <v>61</v>
      </c>
      <c r="K65" s="26" t="s">
        <v>25</v>
      </c>
      <c r="L65" s="45" t="s">
        <v>181</v>
      </c>
      <c r="M65" s="41">
        <v>184</v>
      </c>
      <c r="Q65" s="4" t="s">
        <v>27</v>
      </c>
    </row>
    <row r="66" s="4" customFormat="1" ht="94.5" spans="1:17">
      <c r="A66" s="26">
        <v>17</v>
      </c>
      <c r="B66" s="27" t="s">
        <v>231</v>
      </c>
      <c r="C66" s="27" t="s">
        <v>232</v>
      </c>
      <c r="D66" s="26">
        <v>60664.74</v>
      </c>
      <c r="E66" s="28">
        <v>24265.896</v>
      </c>
      <c r="F66" s="26" t="s">
        <v>39</v>
      </c>
      <c r="G66" s="26" t="s">
        <v>21</v>
      </c>
      <c r="H66" s="27" t="s">
        <v>227</v>
      </c>
      <c r="I66" s="27" t="s">
        <v>228</v>
      </c>
      <c r="J66" s="27" t="s">
        <v>61</v>
      </c>
      <c r="K66" s="26" t="s">
        <v>25</v>
      </c>
      <c r="L66" s="45" t="s">
        <v>181</v>
      </c>
      <c r="M66" s="41">
        <v>185</v>
      </c>
      <c r="Q66" s="4" t="s">
        <v>27</v>
      </c>
    </row>
    <row r="67" s="1" customFormat="1" ht="13.5" spans="1:25">
      <c r="A67" s="21"/>
      <c r="B67" s="18" t="s">
        <v>233</v>
      </c>
      <c r="C67" s="19">
        <f>COUNTA(C68:C69)</f>
        <v>2</v>
      </c>
      <c r="D67" s="17">
        <f>SUM(D68:D69)</f>
        <v>21231.58</v>
      </c>
      <c r="E67" s="17">
        <f>SUM(E68:E69)</f>
        <v>11000</v>
      </c>
      <c r="F67" s="22"/>
      <c r="G67" s="22"/>
      <c r="H67" s="23"/>
      <c r="I67" s="23"/>
      <c r="J67" s="23"/>
      <c r="K67" s="40"/>
      <c r="L67" s="40"/>
      <c r="M67" s="40"/>
      <c r="N67" s="40"/>
      <c r="O67" s="40"/>
      <c r="P67" s="40"/>
      <c r="Q67" s="40"/>
      <c r="R67" s="40"/>
      <c r="S67" s="40"/>
      <c r="T67" s="40"/>
      <c r="U67" s="40"/>
      <c r="V67" s="40"/>
      <c r="W67" s="40"/>
      <c r="X67" s="40"/>
      <c r="Y67" s="40"/>
    </row>
    <row r="68" s="4" customFormat="1" ht="121.5" spans="1:17">
      <c r="A68" s="26">
        <v>1</v>
      </c>
      <c r="B68" s="24" t="s">
        <v>234</v>
      </c>
      <c r="C68" s="27" t="s">
        <v>235</v>
      </c>
      <c r="D68" s="26">
        <v>15931.58</v>
      </c>
      <c r="E68" s="28">
        <v>8000</v>
      </c>
      <c r="F68" s="26" t="s">
        <v>39</v>
      </c>
      <c r="G68" s="26" t="s">
        <v>236</v>
      </c>
      <c r="H68" s="27" t="s">
        <v>237</v>
      </c>
      <c r="I68" s="27" t="s">
        <v>238</v>
      </c>
      <c r="J68" s="27" t="s">
        <v>145</v>
      </c>
      <c r="K68" s="26" t="s">
        <v>25</v>
      </c>
      <c r="L68" s="26" t="s">
        <v>239</v>
      </c>
      <c r="M68" s="41">
        <v>146</v>
      </c>
      <c r="Q68" s="40" t="s">
        <v>27</v>
      </c>
    </row>
    <row r="69" s="4" customFormat="1" ht="121.5" spans="1:17">
      <c r="A69" s="26">
        <v>2</v>
      </c>
      <c r="B69" s="24" t="s">
        <v>240</v>
      </c>
      <c r="C69" s="27" t="s">
        <v>241</v>
      </c>
      <c r="D69" s="26">
        <v>5300</v>
      </c>
      <c r="E69" s="28">
        <v>3000</v>
      </c>
      <c r="F69" s="26" t="s">
        <v>49</v>
      </c>
      <c r="G69" s="26" t="s">
        <v>107</v>
      </c>
      <c r="H69" s="27" t="s">
        <v>242</v>
      </c>
      <c r="I69" s="27" t="s">
        <v>243</v>
      </c>
      <c r="J69" s="27" t="s">
        <v>52</v>
      </c>
      <c r="K69" s="26" t="s">
        <v>25</v>
      </c>
      <c r="L69" s="26" t="s">
        <v>239</v>
      </c>
      <c r="M69" s="41">
        <v>154</v>
      </c>
      <c r="Q69" s="4" t="s">
        <v>27</v>
      </c>
    </row>
    <row r="70" s="1" customFormat="1" ht="13.5" spans="1:25">
      <c r="A70" s="21"/>
      <c r="B70" s="18" t="s">
        <v>244</v>
      </c>
      <c r="C70" s="19">
        <f>COUNTA(C71:C80)</f>
        <v>10</v>
      </c>
      <c r="D70" s="17">
        <f>SUM(D71:D80)</f>
        <v>585314.7</v>
      </c>
      <c r="E70" s="17">
        <f>SUM(E71:E80)</f>
        <v>42331</v>
      </c>
      <c r="F70" s="22"/>
      <c r="G70" s="22"/>
      <c r="H70" s="23"/>
      <c r="I70" s="23"/>
      <c r="J70" s="23"/>
      <c r="K70" s="40"/>
      <c r="L70" s="40"/>
      <c r="M70" s="40"/>
      <c r="N70" s="40"/>
      <c r="O70" s="40"/>
      <c r="P70" s="40"/>
      <c r="Q70" s="40"/>
      <c r="R70" s="40"/>
      <c r="S70" s="40"/>
      <c r="T70" s="40"/>
      <c r="U70" s="40"/>
      <c r="V70" s="40"/>
      <c r="W70" s="40"/>
      <c r="X70" s="40"/>
      <c r="Y70" s="40"/>
    </row>
    <row r="71" s="4" customFormat="1" ht="81" spans="1:17">
      <c r="A71" s="26">
        <v>1</v>
      </c>
      <c r="B71" s="46" t="s">
        <v>245</v>
      </c>
      <c r="C71" s="27" t="s">
        <v>246</v>
      </c>
      <c r="D71" s="26">
        <v>90000</v>
      </c>
      <c r="E71" s="28">
        <v>10000</v>
      </c>
      <c r="F71" s="26" t="s">
        <v>39</v>
      </c>
      <c r="G71" s="26" t="s">
        <v>40</v>
      </c>
      <c r="H71" s="27" t="s">
        <v>247</v>
      </c>
      <c r="I71" s="27" t="s">
        <v>248</v>
      </c>
      <c r="J71" s="27" t="s">
        <v>249</v>
      </c>
      <c r="K71" s="50" t="s">
        <v>25</v>
      </c>
      <c r="L71" s="26" t="s">
        <v>250</v>
      </c>
      <c r="M71" s="41">
        <v>12</v>
      </c>
      <c r="Q71" s="4" t="s">
        <v>27</v>
      </c>
    </row>
    <row r="72" s="4" customFormat="1" ht="54" spans="1:17">
      <c r="A72" s="26">
        <v>2</v>
      </c>
      <c r="B72" s="24" t="s">
        <v>251</v>
      </c>
      <c r="C72" s="27" t="s">
        <v>252</v>
      </c>
      <c r="D72" s="26">
        <v>12113.82</v>
      </c>
      <c r="E72" s="28">
        <v>5000</v>
      </c>
      <c r="F72" s="26" t="s">
        <v>49</v>
      </c>
      <c r="G72" s="26" t="s">
        <v>21</v>
      </c>
      <c r="H72" s="27" t="s">
        <v>253</v>
      </c>
      <c r="I72" s="27" t="s">
        <v>254</v>
      </c>
      <c r="J72" s="27" t="s">
        <v>68</v>
      </c>
      <c r="K72" s="26" t="s">
        <v>25</v>
      </c>
      <c r="L72" s="26" t="s">
        <v>250</v>
      </c>
      <c r="M72" s="41">
        <v>34</v>
      </c>
      <c r="Q72" s="4" t="s">
        <v>27</v>
      </c>
    </row>
    <row r="73" s="4" customFormat="1" ht="121.5" spans="1:17">
      <c r="A73" s="26">
        <v>3</v>
      </c>
      <c r="B73" s="24" t="s">
        <v>255</v>
      </c>
      <c r="C73" s="27" t="s">
        <v>256</v>
      </c>
      <c r="D73" s="26">
        <v>6804.86</v>
      </c>
      <c r="E73" s="28">
        <v>4000</v>
      </c>
      <c r="F73" s="26" t="s">
        <v>49</v>
      </c>
      <c r="G73" s="26" t="s">
        <v>40</v>
      </c>
      <c r="H73" s="27" t="s">
        <v>253</v>
      </c>
      <c r="I73" s="27" t="s">
        <v>254</v>
      </c>
      <c r="J73" s="27" t="s">
        <v>68</v>
      </c>
      <c r="K73" s="26" t="s">
        <v>25</v>
      </c>
      <c r="L73" s="26" t="s">
        <v>250</v>
      </c>
      <c r="M73" s="41">
        <v>35</v>
      </c>
      <c r="Q73" s="4" t="s">
        <v>27</v>
      </c>
    </row>
    <row r="74" s="4" customFormat="1" ht="81" spans="1:17">
      <c r="A74" s="26">
        <v>4</v>
      </c>
      <c r="B74" s="24" t="s">
        <v>257</v>
      </c>
      <c r="C74" s="27" t="s">
        <v>258</v>
      </c>
      <c r="D74" s="26">
        <v>136774.89</v>
      </c>
      <c r="E74" s="28">
        <v>3000</v>
      </c>
      <c r="F74" s="26" t="s">
        <v>31</v>
      </c>
      <c r="G74" s="26" t="s">
        <v>102</v>
      </c>
      <c r="H74" s="27" t="s">
        <v>259</v>
      </c>
      <c r="I74" s="27" t="s">
        <v>260</v>
      </c>
      <c r="J74" s="27" t="s">
        <v>68</v>
      </c>
      <c r="K74" s="26" t="s">
        <v>25</v>
      </c>
      <c r="L74" s="26" t="s">
        <v>250</v>
      </c>
      <c r="M74" s="41">
        <v>40</v>
      </c>
      <c r="Q74" s="4" t="s">
        <v>27</v>
      </c>
    </row>
    <row r="75" s="4" customFormat="1" ht="67.5" spans="1:17">
      <c r="A75" s="26">
        <v>5</v>
      </c>
      <c r="B75" s="24" t="s">
        <v>261</v>
      </c>
      <c r="C75" s="27" t="s">
        <v>262</v>
      </c>
      <c r="D75" s="26">
        <v>158472.38</v>
      </c>
      <c r="E75" s="28">
        <v>3000</v>
      </c>
      <c r="F75" s="26" t="s">
        <v>31</v>
      </c>
      <c r="G75" s="26" t="s">
        <v>102</v>
      </c>
      <c r="H75" s="27" t="s">
        <v>259</v>
      </c>
      <c r="I75" s="27" t="s">
        <v>260</v>
      </c>
      <c r="J75" s="27" t="s">
        <v>68</v>
      </c>
      <c r="K75" s="26" t="s">
        <v>25</v>
      </c>
      <c r="L75" s="26" t="s">
        <v>250</v>
      </c>
      <c r="M75" s="41">
        <v>41</v>
      </c>
      <c r="Q75" s="4" t="s">
        <v>27</v>
      </c>
    </row>
    <row r="76" s="4" customFormat="1" ht="121.5" spans="1:17">
      <c r="A76" s="26">
        <v>6</v>
      </c>
      <c r="B76" s="31" t="s">
        <v>263</v>
      </c>
      <c r="C76" s="27" t="s">
        <v>264</v>
      </c>
      <c r="D76" s="26">
        <v>25393.67</v>
      </c>
      <c r="E76" s="28">
        <v>2000</v>
      </c>
      <c r="F76" s="26" t="s">
        <v>49</v>
      </c>
      <c r="G76" s="26" t="s">
        <v>32</v>
      </c>
      <c r="H76" s="27" t="s">
        <v>133</v>
      </c>
      <c r="I76" s="27" t="s">
        <v>204</v>
      </c>
      <c r="J76" s="27" t="s">
        <v>129</v>
      </c>
      <c r="K76" s="42" t="s">
        <v>25</v>
      </c>
      <c r="L76" s="26" t="s">
        <v>250</v>
      </c>
      <c r="M76" s="41">
        <v>88</v>
      </c>
      <c r="Q76" s="4" t="s">
        <v>27</v>
      </c>
    </row>
    <row r="77" s="4" customFormat="1" ht="54" spans="1:17">
      <c r="A77" s="26">
        <v>7</v>
      </c>
      <c r="B77" s="27" t="s">
        <v>265</v>
      </c>
      <c r="C77" s="27" t="s">
        <v>266</v>
      </c>
      <c r="D77" s="28">
        <v>9673.84</v>
      </c>
      <c r="E77" s="28">
        <v>8000</v>
      </c>
      <c r="F77" s="26" t="s">
        <v>49</v>
      </c>
      <c r="G77" s="26" t="s">
        <v>43</v>
      </c>
      <c r="H77" s="27" t="s">
        <v>133</v>
      </c>
      <c r="I77" s="27" t="s">
        <v>204</v>
      </c>
      <c r="J77" s="27" t="s">
        <v>129</v>
      </c>
      <c r="K77" s="42" t="s">
        <v>25</v>
      </c>
      <c r="L77" s="26" t="s">
        <v>250</v>
      </c>
      <c r="M77" s="41">
        <v>92</v>
      </c>
      <c r="Q77" s="4" t="s">
        <v>27</v>
      </c>
    </row>
    <row r="78" s="4" customFormat="1" ht="40.5" spans="1:17">
      <c r="A78" s="26">
        <v>8</v>
      </c>
      <c r="B78" s="27" t="s">
        <v>267</v>
      </c>
      <c r="C78" s="27" t="s">
        <v>268</v>
      </c>
      <c r="D78" s="26">
        <v>8335</v>
      </c>
      <c r="E78" s="28">
        <v>820</v>
      </c>
      <c r="F78" s="26" t="s">
        <v>117</v>
      </c>
      <c r="G78" s="26" t="s">
        <v>32</v>
      </c>
      <c r="H78" s="27" t="s">
        <v>269</v>
      </c>
      <c r="I78" s="27" t="s">
        <v>270</v>
      </c>
      <c r="J78" s="27" t="s">
        <v>24</v>
      </c>
      <c r="K78" s="42" t="s">
        <v>25</v>
      </c>
      <c r="L78" s="26" t="s">
        <v>250</v>
      </c>
      <c r="M78" s="41">
        <v>138</v>
      </c>
      <c r="Q78" s="40" t="s">
        <v>27</v>
      </c>
    </row>
    <row r="79" s="4" customFormat="1" ht="81" spans="1:17">
      <c r="A79" s="26">
        <v>9</v>
      </c>
      <c r="B79" s="34" t="s">
        <v>271</v>
      </c>
      <c r="C79" s="27" t="s">
        <v>272</v>
      </c>
      <c r="D79" s="26">
        <v>17746.24</v>
      </c>
      <c r="E79" s="28">
        <v>4511</v>
      </c>
      <c r="F79" s="26" t="s">
        <v>39</v>
      </c>
      <c r="G79" s="26" t="s">
        <v>138</v>
      </c>
      <c r="H79" s="27" t="s">
        <v>273</v>
      </c>
      <c r="I79" s="27" t="s">
        <v>60</v>
      </c>
      <c r="J79" s="27" t="s">
        <v>171</v>
      </c>
      <c r="K79" s="44" t="s">
        <v>25</v>
      </c>
      <c r="L79" s="22" t="s">
        <v>250</v>
      </c>
      <c r="M79" s="41">
        <v>160</v>
      </c>
      <c r="Q79" s="5" t="s">
        <v>27</v>
      </c>
    </row>
    <row r="80" s="4" customFormat="1" ht="40.5" spans="1:13">
      <c r="A80" s="26">
        <v>10</v>
      </c>
      <c r="B80" s="27" t="s">
        <v>274</v>
      </c>
      <c r="C80" s="27" t="s">
        <v>275</v>
      </c>
      <c r="D80" s="28">
        <v>120000</v>
      </c>
      <c r="E80" s="28">
        <v>2000</v>
      </c>
      <c r="F80" s="26" t="s">
        <v>31</v>
      </c>
      <c r="G80" s="26" t="s">
        <v>21</v>
      </c>
      <c r="H80" s="27" t="s">
        <v>276</v>
      </c>
      <c r="I80" s="27" t="s">
        <v>277</v>
      </c>
      <c r="J80" s="27" t="s">
        <v>278</v>
      </c>
      <c r="K80" s="42" t="s">
        <v>25</v>
      </c>
      <c r="L80" s="26" t="s">
        <v>250</v>
      </c>
      <c r="M80" s="41">
        <v>181</v>
      </c>
    </row>
    <row r="81" s="1" customFormat="1" ht="13.5" spans="1:25">
      <c r="A81" s="21"/>
      <c r="B81" s="18" t="s">
        <v>279</v>
      </c>
      <c r="C81" s="19">
        <f>SUM(C82,C132,C149,)</f>
        <v>91</v>
      </c>
      <c r="D81" s="17">
        <f>SUM(D82,D132,D149,)</f>
        <v>4996093.04</v>
      </c>
      <c r="E81" s="17">
        <f>SUM(E82,E132,E149,)</f>
        <v>1104347</v>
      </c>
      <c r="F81" s="22"/>
      <c r="G81" s="22"/>
      <c r="H81" s="23"/>
      <c r="I81" s="23"/>
      <c r="J81" s="23"/>
      <c r="K81" s="40"/>
      <c r="L81" s="40"/>
      <c r="M81" s="40"/>
      <c r="N81" s="40"/>
      <c r="O81" s="40"/>
      <c r="P81" s="40"/>
      <c r="Q81" s="40"/>
      <c r="R81" s="40"/>
      <c r="S81" s="40"/>
      <c r="T81" s="40"/>
      <c r="U81" s="40"/>
      <c r="V81" s="40"/>
      <c r="W81" s="40"/>
      <c r="X81" s="40"/>
      <c r="Y81" s="40"/>
    </row>
    <row r="82" s="1" customFormat="1" ht="13.5" spans="1:25">
      <c r="A82" s="21"/>
      <c r="B82" s="18" t="s">
        <v>280</v>
      </c>
      <c r="C82" s="19">
        <f>SUM(C83,C85,C87,C92,C94,C98,C100,C108,C114)</f>
        <v>40</v>
      </c>
      <c r="D82" s="17">
        <f>SUM(D83,D85,D87,D92,D94,D98,D100,D108,D114)</f>
        <v>2945604.84</v>
      </c>
      <c r="E82" s="17">
        <f>SUM(E83,E85,E87,E92,E94,E98,E100,E108,E114)</f>
        <v>505800</v>
      </c>
      <c r="F82" s="22"/>
      <c r="G82" s="22"/>
      <c r="H82" s="23"/>
      <c r="I82" s="23"/>
      <c r="J82" s="23"/>
      <c r="K82" s="40"/>
      <c r="L82" s="40"/>
      <c r="M82" s="40"/>
      <c r="N82" s="40"/>
      <c r="O82" s="40"/>
      <c r="P82" s="40"/>
      <c r="Q82" s="40"/>
      <c r="R82" s="40"/>
      <c r="S82" s="40"/>
      <c r="T82" s="40"/>
      <c r="U82" s="40"/>
      <c r="V82" s="40"/>
      <c r="W82" s="40"/>
      <c r="X82" s="40"/>
      <c r="Y82" s="40"/>
    </row>
    <row r="83" s="1" customFormat="1" ht="13.5" spans="1:25">
      <c r="A83" s="21"/>
      <c r="B83" s="18" t="s">
        <v>281</v>
      </c>
      <c r="C83" s="19">
        <f>COUNTA(C84:C84)</f>
        <v>1</v>
      </c>
      <c r="D83" s="17">
        <f>SUM(D84:D84)</f>
        <v>183000</v>
      </c>
      <c r="E83" s="17">
        <f>SUM(E84:E84)</f>
        <v>30000</v>
      </c>
      <c r="F83" s="22"/>
      <c r="G83" s="22"/>
      <c r="H83" s="23"/>
      <c r="I83" s="23"/>
      <c r="J83" s="23"/>
      <c r="K83" s="40"/>
      <c r="L83" s="40"/>
      <c r="M83" s="40"/>
      <c r="N83" s="40"/>
      <c r="O83" s="40"/>
      <c r="P83" s="40"/>
      <c r="Q83" s="40"/>
      <c r="R83" s="40"/>
      <c r="S83" s="40"/>
      <c r="T83" s="40"/>
      <c r="U83" s="40"/>
      <c r="V83" s="40"/>
      <c r="W83" s="40"/>
      <c r="X83" s="40"/>
      <c r="Y83" s="40"/>
    </row>
    <row r="84" s="1" customFormat="1" ht="161" customHeight="1" spans="1:25">
      <c r="A84" s="21">
        <v>1</v>
      </c>
      <c r="B84" s="24" t="s">
        <v>282</v>
      </c>
      <c r="C84" s="24" t="s">
        <v>283</v>
      </c>
      <c r="D84" s="21">
        <v>183000</v>
      </c>
      <c r="E84" s="21">
        <v>30000</v>
      </c>
      <c r="F84" s="22" t="s">
        <v>284</v>
      </c>
      <c r="G84" s="22" t="s">
        <v>177</v>
      </c>
      <c r="H84" s="24" t="s">
        <v>285</v>
      </c>
      <c r="I84" s="24" t="s">
        <v>286</v>
      </c>
      <c r="J84" s="24" t="s">
        <v>24</v>
      </c>
      <c r="K84" s="43" t="s">
        <v>25</v>
      </c>
      <c r="L84" s="43" t="s">
        <v>287</v>
      </c>
      <c r="M84" s="43">
        <v>123</v>
      </c>
      <c r="N84" s="43"/>
      <c r="O84" s="43"/>
      <c r="P84" s="43"/>
      <c r="Q84" s="40" t="s">
        <v>27</v>
      </c>
      <c r="R84" s="43"/>
      <c r="S84" s="43"/>
      <c r="T84" s="43"/>
      <c r="U84" s="43"/>
      <c r="V84" s="43"/>
      <c r="W84" s="43"/>
      <c r="X84" s="43"/>
      <c r="Y84" s="43"/>
    </row>
    <row r="85" s="1" customFormat="1" ht="13.5" spans="1:25">
      <c r="A85" s="21"/>
      <c r="B85" s="18" t="s">
        <v>288</v>
      </c>
      <c r="C85" s="19">
        <f>COUNTA(C86:C86)</f>
        <v>1</v>
      </c>
      <c r="D85" s="17">
        <f>SUM(D86:D86)</f>
        <v>15274</v>
      </c>
      <c r="E85" s="17">
        <f>SUM(E86:E86)</f>
        <v>4000</v>
      </c>
      <c r="F85" s="22"/>
      <c r="G85" s="22"/>
      <c r="H85" s="23"/>
      <c r="I85" s="23"/>
      <c r="J85" s="23"/>
      <c r="K85" s="40"/>
      <c r="L85" s="40"/>
      <c r="M85" s="40"/>
      <c r="N85" s="40"/>
      <c r="O85" s="40"/>
      <c r="P85" s="40"/>
      <c r="Q85" s="40"/>
      <c r="R85" s="40"/>
      <c r="S85" s="40"/>
      <c r="T85" s="40"/>
      <c r="U85" s="40"/>
      <c r="V85" s="40"/>
      <c r="W85" s="40"/>
      <c r="X85" s="40"/>
      <c r="Y85" s="40"/>
    </row>
    <row r="86" s="1" customFormat="1" ht="51" customHeight="1" spans="1:25">
      <c r="A86" s="21">
        <v>1</v>
      </c>
      <c r="B86" s="24" t="s">
        <v>289</v>
      </c>
      <c r="C86" s="24" t="s">
        <v>290</v>
      </c>
      <c r="D86" s="21">
        <v>15274</v>
      </c>
      <c r="E86" s="21">
        <v>4000</v>
      </c>
      <c r="F86" s="22" t="s">
        <v>39</v>
      </c>
      <c r="G86" s="22" t="s">
        <v>107</v>
      </c>
      <c r="H86" s="24" t="s">
        <v>291</v>
      </c>
      <c r="I86" s="24" t="s">
        <v>292</v>
      </c>
      <c r="J86" s="24" t="s">
        <v>52</v>
      </c>
      <c r="K86" s="43" t="s">
        <v>25</v>
      </c>
      <c r="L86" s="43" t="s">
        <v>293</v>
      </c>
      <c r="M86" s="43">
        <v>158</v>
      </c>
      <c r="N86" s="43"/>
      <c r="O86" s="43"/>
      <c r="P86" s="43"/>
      <c r="Q86" s="4" t="s">
        <v>27</v>
      </c>
      <c r="R86" s="43"/>
      <c r="S86" s="43"/>
      <c r="T86" s="43"/>
      <c r="U86" s="43"/>
      <c r="V86" s="43"/>
      <c r="W86" s="43"/>
      <c r="X86" s="43"/>
      <c r="Y86" s="43"/>
    </row>
    <row r="87" s="1" customFormat="1" ht="13.5" spans="1:25">
      <c r="A87" s="21"/>
      <c r="B87" s="18" t="s">
        <v>294</v>
      </c>
      <c r="C87" s="19">
        <f>COUNTA(C88:C91)</f>
        <v>4</v>
      </c>
      <c r="D87" s="17">
        <f>SUM(D88:D91)</f>
        <v>424100</v>
      </c>
      <c r="E87" s="17">
        <f>SUM(E88:E91)</f>
        <v>55500</v>
      </c>
      <c r="F87" s="22"/>
      <c r="G87" s="22"/>
      <c r="H87" s="23"/>
      <c r="I87" s="23"/>
      <c r="J87" s="23"/>
      <c r="K87" s="40"/>
      <c r="L87" s="40"/>
      <c r="M87" s="40"/>
      <c r="N87" s="40"/>
      <c r="O87" s="40"/>
      <c r="P87" s="40"/>
      <c r="Q87" s="40"/>
      <c r="R87" s="40"/>
      <c r="S87" s="40"/>
      <c r="T87" s="40"/>
      <c r="U87" s="40"/>
      <c r="V87" s="40"/>
      <c r="W87" s="40"/>
      <c r="X87" s="40"/>
      <c r="Y87" s="40"/>
    </row>
    <row r="88" s="4" customFormat="1" ht="108" spans="1:17">
      <c r="A88" s="26">
        <v>1</v>
      </c>
      <c r="B88" s="24" t="s">
        <v>295</v>
      </c>
      <c r="C88" s="27" t="s">
        <v>296</v>
      </c>
      <c r="D88" s="26">
        <v>400000</v>
      </c>
      <c r="E88" s="28">
        <v>35000</v>
      </c>
      <c r="F88" s="26" t="s">
        <v>31</v>
      </c>
      <c r="G88" s="26" t="s">
        <v>177</v>
      </c>
      <c r="H88" s="27" t="s">
        <v>297</v>
      </c>
      <c r="I88" s="27" t="s">
        <v>298</v>
      </c>
      <c r="J88" s="27" t="s">
        <v>299</v>
      </c>
      <c r="K88" s="26" t="s">
        <v>25</v>
      </c>
      <c r="L88" s="26" t="s">
        <v>300</v>
      </c>
      <c r="M88" s="41">
        <v>27</v>
      </c>
      <c r="Q88" s="5" t="s">
        <v>27</v>
      </c>
    </row>
    <row r="89" s="4" customFormat="1" ht="40.5" spans="1:17">
      <c r="A89" s="26">
        <v>2</v>
      </c>
      <c r="B89" s="24" t="s">
        <v>301</v>
      </c>
      <c r="C89" s="27" t="s">
        <v>302</v>
      </c>
      <c r="D89" s="26">
        <v>8000</v>
      </c>
      <c r="E89" s="28">
        <v>6500</v>
      </c>
      <c r="F89" s="26" t="s">
        <v>49</v>
      </c>
      <c r="G89" s="26" t="s">
        <v>107</v>
      </c>
      <c r="H89" s="27" t="s">
        <v>303</v>
      </c>
      <c r="I89" s="27" t="s">
        <v>304</v>
      </c>
      <c r="J89" s="27" t="s">
        <v>78</v>
      </c>
      <c r="K89" s="26" t="s">
        <v>25</v>
      </c>
      <c r="L89" s="26" t="s">
        <v>300</v>
      </c>
      <c r="M89" s="41">
        <v>51</v>
      </c>
      <c r="Q89" s="4" t="s">
        <v>27</v>
      </c>
    </row>
    <row r="90" s="4" customFormat="1" ht="256.5" spans="1:17">
      <c r="A90" s="26">
        <v>3</v>
      </c>
      <c r="B90" s="24" t="s">
        <v>305</v>
      </c>
      <c r="C90" s="27" t="s">
        <v>306</v>
      </c>
      <c r="D90" s="26">
        <v>6100</v>
      </c>
      <c r="E90" s="28">
        <v>5000</v>
      </c>
      <c r="F90" s="26" t="s">
        <v>49</v>
      </c>
      <c r="G90" s="26" t="s">
        <v>21</v>
      </c>
      <c r="H90" s="27" t="s">
        <v>307</v>
      </c>
      <c r="I90" s="27" t="s">
        <v>298</v>
      </c>
      <c r="J90" s="27" t="s">
        <v>214</v>
      </c>
      <c r="K90" s="26" t="s">
        <v>25</v>
      </c>
      <c r="L90" s="22" t="s">
        <v>300</v>
      </c>
      <c r="M90" s="41">
        <v>166</v>
      </c>
      <c r="Q90" s="4" t="s">
        <v>27</v>
      </c>
    </row>
    <row r="91" s="4" customFormat="1" ht="54" spans="1:17">
      <c r="A91" s="26">
        <v>4</v>
      </c>
      <c r="B91" s="24" t="s">
        <v>308</v>
      </c>
      <c r="C91" s="27" t="s">
        <v>309</v>
      </c>
      <c r="D91" s="26">
        <v>10000</v>
      </c>
      <c r="E91" s="28">
        <v>9000</v>
      </c>
      <c r="F91" s="26" t="s">
        <v>49</v>
      </c>
      <c r="G91" s="26" t="s">
        <v>138</v>
      </c>
      <c r="H91" s="27" t="s">
        <v>310</v>
      </c>
      <c r="I91" s="27" t="s">
        <v>311</v>
      </c>
      <c r="J91" s="27" t="s">
        <v>214</v>
      </c>
      <c r="K91" s="44" t="s">
        <v>25</v>
      </c>
      <c r="L91" s="22" t="s">
        <v>300</v>
      </c>
      <c r="M91" s="41">
        <v>171</v>
      </c>
      <c r="Q91" s="4" t="s">
        <v>27</v>
      </c>
    </row>
    <row r="92" s="1" customFormat="1" ht="13.5" spans="1:25">
      <c r="A92" s="21"/>
      <c r="B92" s="18" t="s">
        <v>312</v>
      </c>
      <c r="C92" s="19">
        <f>COUNTA(C93)</f>
        <v>1</v>
      </c>
      <c r="D92" s="17">
        <f>SUM(D93)</f>
        <v>80000</v>
      </c>
      <c r="E92" s="17">
        <f>SUM(E93)</f>
        <v>20000</v>
      </c>
      <c r="F92" s="22"/>
      <c r="G92" s="22"/>
      <c r="H92" s="23"/>
      <c r="I92" s="23"/>
      <c r="J92" s="23"/>
      <c r="K92" s="40"/>
      <c r="L92" s="40"/>
      <c r="M92" s="40"/>
      <c r="N92" s="40"/>
      <c r="O92" s="40"/>
      <c r="P92" s="40"/>
      <c r="Q92" s="40"/>
      <c r="R92" s="40"/>
      <c r="S92" s="40"/>
      <c r="T92" s="40"/>
      <c r="U92" s="40"/>
      <c r="V92" s="40"/>
      <c r="W92" s="40"/>
      <c r="X92" s="40"/>
      <c r="Y92" s="40"/>
    </row>
    <row r="93" s="5" customFormat="1" ht="175.5" spans="1:17">
      <c r="A93" s="26">
        <v>1</v>
      </c>
      <c r="B93" s="24" t="s">
        <v>313</v>
      </c>
      <c r="C93" s="27" t="s">
        <v>314</v>
      </c>
      <c r="D93" s="26">
        <v>80000</v>
      </c>
      <c r="E93" s="28">
        <v>20000</v>
      </c>
      <c r="F93" s="26" t="s">
        <v>49</v>
      </c>
      <c r="G93" s="26" t="s">
        <v>107</v>
      </c>
      <c r="H93" s="27" t="s">
        <v>315</v>
      </c>
      <c r="I93" s="27" t="s">
        <v>316</v>
      </c>
      <c r="J93" s="27" t="s">
        <v>214</v>
      </c>
      <c r="K93" s="26" t="s">
        <v>25</v>
      </c>
      <c r="L93" s="22" t="s">
        <v>317</v>
      </c>
      <c r="M93" s="41">
        <v>167</v>
      </c>
      <c r="Q93" s="4" t="s">
        <v>27</v>
      </c>
    </row>
    <row r="94" s="1" customFormat="1" ht="13.5" spans="1:25">
      <c r="A94" s="21"/>
      <c r="B94" s="18" t="s">
        <v>318</v>
      </c>
      <c r="C94" s="19">
        <f>COUNTA(C95:C97)</f>
        <v>3</v>
      </c>
      <c r="D94" s="17">
        <f>SUM(D95:D97)</f>
        <v>31000</v>
      </c>
      <c r="E94" s="17">
        <f>SUM(E95:E97)</f>
        <v>14000</v>
      </c>
      <c r="F94" s="22"/>
      <c r="G94" s="22"/>
      <c r="H94" s="23"/>
      <c r="I94" s="23"/>
      <c r="J94" s="23"/>
      <c r="K94" s="40"/>
      <c r="L94" s="40"/>
      <c r="M94" s="40"/>
      <c r="N94" s="40"/>
      <c r="O94" s="40"/>
      <c r="P94" s="40"/>
      <c r="Q94" s="40"/>
      <c r="R94" s="40"/>
      <c r="S94" s="40"/>
      <c r="T94" s="40"/>
      <c r="U94" s="40"/>
      <c r="V94" s="40"/>
      <c r="W94" s="40"/>
      <c r="X94" s="40"/>
      <c r="Y94" s="40"/>
    </row>
    <row r="95" s="4" customFormat="1" ht="56" customHeight="1" spans="1:17">
      <c r="A95" s="26">
        <v>1</v>
      </c>
      <c r="B95" s="24" t="s">
        <v>319</v>
      </c>
      <c r="C95" s="27" t="s">
        <v>320</v>
      </c>
      <c r="D95" s="26">
        <v>6000</v>
      </c>
      <c r="E95" s="28">
        <v>3000</v>
      </c>
      <c r="F95" s="26" t="s">
        <v>49</v>
      </c>
      <c r="G95" s="26" t="s">
        <v>32</v>
      </c>
      <c r="H95" s="27" t="s">
        <v>321</v>
      </c>
      <c r="I95" s="27" t="s">
        <v>322</v>
      </c>
      <c r="J95" s="27" t="s">
        <v>68</v>
      </c>
      <c r="K95" s="26" t="s">
        <v>25</v>
      </c>
      <c r="L95" s="26" t="s">
        <v>323</v>
      </c>
      <c r="M95" s="41">
        <v>42</v>
      </c>
      <c r="Q95" s="4" t="s">
        <v>27</v>
      </c>
    </row>
    <row r="96" s="4" customFormat="1" ht="56" customHeight="1" spans="1:17">
      <c r="A96" s="26">
        <v>2</v>
      </c>
      <c r="B96" s="24" t="s">
        <v>324</v>
      </c>
      <c r="C96" s="27" t="s">
        <v>325</v>
      </c>
      <c r="D96" s="26">
        <v>20000</v>
      </c>
      <c r="E96" s="28">
        <v>8000</v>
      </c>
      <c r="F96" s="26" t="s">
        <v>49</v>
      </c>
      <c r="G96" s="26" t="s">
        <v>21</v>
      </c>
      <c r="H96" s="27" t="s">
        <v>326</v>
      </c>
      <c r="I96" s="27" t="s">
        <v>327</v>
      </c>
      <c r="J96" s="27" t="s">
        <v>87</v>
      </c>
      <c r="K96" s="26" t="s">
        <v>25</v>
      </c>
      <c r="L96" s="26" t="s">
        <v>323</v>
      </c>
      <c r="M96" s="41">
        <v>65</v>
      </c>
      <c r="Q96" s="4" t="s">
        <v>27</v>
      </c>
    </row>
    <row r="97" s="4" customFormat="1" ht="56" customHeight="1" spans="1:17">
      <c r="A97" s="26">
        <v>3</v>
      </c>
      <c r="B97" s="24" t="s">
        <v>328</v>
      </c>
      <c r="C97" s="27" t="s">
        <v>329</v>
      </c>
      <c r="D97" s="26">
        <v>5000</v>
      </c>
      <c r="E97" s="28">
        <v>3000</v>
      </c>
      <c r="F97" s="26" t="s">
        <v>49</v>
      </c>
      <c r="G97" s="26" t="s">
        <v>160</v>
      </c>
      <c r="H97" s="27" t="s">
        <v>330</v>
      </c>
      <c r="I97" s="27" t="s">
        <v>331</v>
      </c>
      <c r="J97" s="27" t="s">
        <v>87</v>
      </c>
      <c r="K97" s="26" t="s">
        <v>25</v>
      </c>
      <c r="L97" s="26" t="s">
        <v>323</v>
      </c>
      <c r="M97" s="41">
        <v>73</v>
      </c>
      <c r="Q97" s="4" t="s">
        <v>27</v>
      </c>
    </row>
    <row r="98" s="1" customFormat="1" ht="13.5" spans="1:25">
      <c r="A98" s="21"/>
      <c r="B98" s="18" t="s">
        <v>332</v>
      </c>
      <c r="C98" s="19">
        <f>COUNTA(C99:C99)</f>
        <v>1</v>
      </c>
      <c r="D98" s="17">
        <f>SUM(D99:D99)</f>
        <v>60000</v>
      </c>
      <c r="E98" s="17">
        <f>SUM(E99:E99)</f>
        <v>12000</v>
      </c>
      <c r="F98" s="22"/>
      <c r="G98" s="22"/>
      <c r="H98" s="23"/>
      <c r="I98" s="23"/>
      <c r="J98" s="23"/>
      <c r="K98" s="40"/>
      <c r="L98" s="40"/>
      <c r="M98" s="40"/>
      <c r="N98" s="40"/>
      <c r="O98" s="40"/>
      <c r="P98" s="40"/>
      <c r="Q98" s="40"/>
      <c r="R98" s="40"/>
      <c r="S98" s="40"/>
      <c r="T98" s="40"/>
      <c r="U98" s="40"/>
      <c r="V98" s="40"/>
      <c r="W98" s="40"/>
      <c r="X98" s="40"/>
      <c r="Y98" s="40"/>
    </row>
    <row r="99" s="4" customFormat="1" ht="100" customHeight="1" spans="1:17">
      <c r="A99" s="26">
        <v>1</v>
      </c>
      <c r="B99" s="24" t="s">
        <v>333</v>
      </c>
      <c r="C99" s="27" t="s">
        <v>334</v>
      </c>
      <c r="D99" s="26">
        <v>60000</v>
      </c>
      <c r="E99" s="28">
        <v>12000</v>
      </c>
      <c r="F99" s="26" t="s">
        <v>31</v>
      </c>
      <c r="G99" s="26" t="s">
        <v>177</v>
      </c>
      <c r="H99" s="27" t="s">
        <v>335</v>
      </c>
      <c r="I99" s="27" t="s">
        <v>336</v>
      </c>
      <c r="J99" s="27" t="s">
        <v>78</v>
      </c>
      <c r="K99" s="26" t="s">
        <v>25</v>
      </c>
      <c r="L99" s="26" t="s">
        <v>337</v>
      </c>
      <c r="M99" s="41">
        <v>47</v>
      </c>
      <c r="Q99" s="4" t="s">
        <v>27</v>
      </c>
    </row>
    <row r="100" s="1" customFormat="1" ht="13.5" spans="1:25">
      <c r="A100" s="21"/>
      <c r="B100" s="18" t="s">
        <v>338</v>
      </c>
      <c r="C100" s="19">
        <f>COUNTA(C101:C107)</f>
        <v>7</v>
      </c>
      <c r="D100" s="17">
        <f>SUM(D101:D107)</f>
        <v>1020291</v>
      </c>
      <c r="E100" s="17">
        <f>SUM(E101:E107)</f>
        <v>183900</v>
      </c>
      <c r="F100" s="22"/>
      <c r="G100" s="22"/>
      <c r="H100" s="23"/>
      <c r="I100" s="23"/>
      <c r="J100" s="23"/>
      <c r="K100" s="40"/>
      <c r="L100" s="40"/>
      <c r="M100" s="40"/>
      <c r="N100" s="40"/>
      <c r="O100" s="40"/>
      <c r="P100" s="40"/>
      <c r="Q100" s="40"/>
      <c r="R100" s="40"/>
      <c r="S100" s="40"/>
      <c r="T100" s="40"/>
      <c r="U100" s="40"/>
      <c r="V100" s="40"/>
      <c r="W100" s="40"/>
      <c r="X100" s="40"/>
      <c r="Y100" s="40"/>
    </row>
    <row r="101" s="4" customFormat="1" ht="54" spans="1:17">
      <c r="A101" s="26">
        <v>1</v>
      </c>
      <c r="B101" s="24" t="s">
        <v>339</v>
      </c>
      <c r="C101" s="27" t="s">
        <v>340</v>
      </c>
      <c r="D101" s="26">
        <v>20000</v>
      </c>
      <c r="E101" s="28">
        <v>13000</v>
      </c>
      <c r="F101" s="26" t="s">
        <v>49</v>
      </c>
      <c r="G101" s="26" t="s">
        <v>107</v>
      </c>
      <c r="H101" s="27" t="s">
        <v>341</v>
      </c>
      <c r="I101" s="27" t="s">
        <v>342</v>
      </c>
      <c r="J101" s="27" t="s">
        <v>145</v>
      </c>
      <c r="K101" s="26" t="s">
        <v>25</v>
      </c>
      <c r="L101" s="26" t="s">
        <v>343</v>
      </c>
      <c r="M101" s="41">
        <v>147</v>
      </c>
      <c r="Q101" s="40" t="s">
        <v>27</v>
      </c>
    </row>
    <row r="102" s="4" customFormat="1" ht="216" spans="1:17">
      <c r="A102" s="26">
        <v>2</v>
      </c>
      <c r="B102" s="24" t="s">
        <v>344</v>
      </c>
      <c r="C102" s="27" t="s">
        <v>345</v>
      </c>
      <c r="D102" s="26">
        <v>10000</v>
      </c>
      <c r="E102" s="28">
        <v>6000</v>
      </c>
      <c r="F102" s="26" t="s">
        <v>49</v>
      </c>
      <c r="G102" s="26" t="s">
        <v>32</v>
      </c>
      <c r="H102" s="27" t="s">
        <v>346</v>
      </c>
      <c r="I102" s="27" t="s">
        <v>347</v>
      </c>
      <c r="J102" s="27" t="s">
        <v>145</v>
      </c>
      <c r="K102" s="26" t="s">
        <v>25</v>
      </c>
      <c r="L102" s="26" t="s">
        <v>343</v>
      </c>
      <c r="M102" s="41">
        <v>152</v>
      </c>
      <c r="Q102" s="40" t="s">
        <v>27</v>
      </c>
    </row>
    <row r="103" s="4" customFormat="1" ht="121.5" spans="1:17">
      <c r="A103" s="26">
        <v>3</v>
      </c>
      <c r="B103" s="24" t="s">
        <v>348</v>
      </c>
      <c r="C103" s="27" t="s">
        <v>349</v>
      </c>
      <c r="D103" s="26">
        <v>900000</v>
      </c>
      <c r="E103" s="28">
        <v>100000</v>
      </c>
      <c r="F103" s="26" t="s">
        <v>31</v>
      </c>
      <c r="G103" s="26" t="s">
        <v>102</v>
      </c>
      <c r="H103" s="27" t="s">
        <v>350</v>
      </c>
      <c r="I103" s="27" t="s">
        <v>351</v>
      </c>
      <c r="J103" s="27" t="s">
        <v>214</v>
      </c>
      <c r="K103" s="26" t="s">
        <v>25</v>
      </c>
      <c r="L103" s="22" t="s">
        <v>343</v>
      </c>
      <c r="M103" s="41">
        <v>163</v>
      </c>
      <c r="Q103" s="4" t="s">
        <v>27</v>
      </c>
    </row>
    <row r="104" s="4" customFormat="1" ht="135" spans="1:17">
      <c r="A104" s="26">
        <v>4</v>
      </c>
      <c r="B104" s="24" t="s">
        <v>352</v>
      </c>
      <c r="C104" s="27" t="s">
        <v>353</v>
      </c>
      <c r="D104" s="26">
        <v>10000</v>
      </c>
      <c r="E104" s="28">
        <v>9900</v>
      </c>
      <c r="F104" s="26" t="s">
        <v>49</v>
      </c>
      <c r="G104" s="26" t="s">
        <v>138</v>
      </c>
      <c r="H104" s="27" t="s">
        <v>354</v>
      </c>
      <c r="I104" s="27" t="s">
        <v>355</v>
      </c>
      <c r="J104" s="27" t="s">
        <v>214</v>
      </c>
      <c r="K104" s="26" t="s">
        <v>25</v>
      </c>
      <c r="L104" s="26" t="s">
        <v>343</v>
      </c>
      <c r="M104" s="41">
        <v>164</v>
      </c>
      <c r="Q104" s="4" t="s">
        <v>27</v>
      </c>
    </row>
    <row r="105" s="4" customFormat="1" ht="67.5" spans="1:17">
      <c r="A105" s="26">
        <v>5</v>
      </c>
      <c r="B105" s="24" t="s">
        <v>356</v>
      </c>
      <c r="C105" s="27" t="s">
        <v>357</v>
      </c>
      <c r="D105" s="26">
        <v>33000</v>
      </c>
      <c r="E105" s="28">
        <v>20000</v>
      </c>
      <c r="F105" s="26" t="s">
        <v>49</v>
      </c>
      <c r="G105" s="26" t="s">
        <v>102</v>
      </c>
      <c r="H105" s="27" t="s">
        <v>92</v>
      </c>
      <c r="I105" s="27" t="s">
        <v>358</v>
      </c>
      <c r="J105" s="27" t="s">
        <v>214</v>
      </c>
      <c r="K105" s="26" t="s">
        <v>25</v>
      </c>
      <c r="L105" s="22" t="s">
        <v>343</v>
      </c>
      <c r="M105" s="41">
        <v>165</v>
      </c>
      <c r="Q105" s="4" t="s">
        <v>27</v>
      </c>
    </row>
    <row r="106" s="4" customFormat="1" ht="140" customHeight="1" spans="1:17">
      <c r="A106" s="26">
        <v>6</v>
      </c>
      <c r="B106" s="24" t="s">
        <v>359</v>
      </c>
      <c r="C106" s="27" t="s">
        <v>360</v>
      </c>
      <c r="D106" s="26">
        <v>33372</v>
      </c>
      <c r="E106" s="28">
        <v>25000</v>
      </c>
      <c r="F106" s="26" t="s">
        <v>49</v>
      </c>
      <c r="G106" s="26" t="s">
        <v>21</v>
      </c>
      <c r="H106" s="27" t="s">
        <v>361</v>
      </c>
      <c r="I106" s="27" t="s">
        <v>362</v>
      </c>
      <c r="J106" s="27" t="s">
        <v>214</v>
      </c>
      <c r="K106" s="44" t="s">
        <v>25</v>
      </c>
      <c r="L106" s="22" t="s">
        <v>343</v>
      </c>
      <c r="M106" s="41">
        <v>168</v>
      </c>
      <c r="Q106" s="4" t="s">
        <v>27</v>
      </c>
    </row>
    <row r="107" s="4" customFormat="1" ht="132" customHeight="1" spans="1:17">
      <c r="A107" s="26">
        <v>7</v>
      </c>
      <c r="B107" s="24" t="s">
        <v>363</v>
      </c>
      <c r="C107" s="27" t="s">
        <v>364</v>
      </c>
      <c r="D107" s="26">
        <v>13919</v>
      </c>
      <c r="E107" s="28">
        <v>10000</v>
      </c>
      <c r="F107" s="26" t="s">
        <v>49</v>
      </c>
      <c r="G107" s="26" t="s">
        <v>21</v>
      </c>
      <c r="H107" s="27" t="s">
        <v>361</v>
      </c>
      <c r="I107" s="27" t="s">
        <v>362</v>
      </c>
      <c r="J107" s="27" t="s">
        <v>214</v>
      </c>
      <c r="K107" s="44" t="s">
        <v>25</v>
      </c>
      <c r="L107" s="26" t="s">
        <v>343</v>
      </c>
      <c r="M107" s="41">
        <v>169</v>
      </c>
      <c r="Q107" s="4" t="s">
        <v>27</v>
      </c>
    </row>
    <row r="108" s="1" customFormat="1" ht="13.5" spans="1:25">
      <c r="A108" s="21"/>
      <c r="B108" s="18" t="s">
        <v>365</v>
      </c>
      <c r="C108" s="19">
        <f>COUNTA(C109:C113)</f>
        <v>5</v>
      </c>
      <c r="D108" s="17">
        <f>SUM(D109:D113)</f>
        <v>88000</v>
      </c>
      <c r="E108" s="17">
        <f>SUM(E109:E113)</f>
        <v>22000</v>
      </c>
      <c r="F108" s="22"/>
      <c r="G108" s="22"/>
      <c r="H108" s="23"/>
      <c r="I108" s="23"/>
      <c r="J108" s="23"/>
      <c r="K108" s="40"/>
      <c r="L108" s="40"/>
      <c r="M108" s="40"/>
      <c r="N108" s="40"/>
      <c r="O108" s="40"/>
      <c r="P108" s="40"/>
      <c r="Q108" s="40"/>
      <c r="R108" s="40"/>
      <c r="S108" s="40"/>
      <c r="T108" s="40"/>
      <c r="U108" s="40"/>
      <c r="V108" s="40"/>
      <c r="W108" s="40"/>
      <c r="X108" s="40"/>
      <c r="Y108" s="40"/>
    </row>
    <row r="109" s="6" customFormat="1" ht="54" spans="1:17">
      <c r="A109" s="26">
        <v>1</v>
      </c>
      <c r="B109" s="47" t="s">
        <v>366</v>
      </c>
      <c r="C109" s="27" t="s">
        <v>367</v>
      </c>
      <c r="D109" s="26">
        <v>20000</v>
      </c>
      <c r="E109" s="28">
        <v>5000</v>
      </c>
      <c r="F109" s="26" t="s">
        <v>368</v>
      </c>
      <c r="G109" s="26" t="s">
        <v>21</v>
      </c>
      <c r="H109" s="27" t="s">
        <v>369</v>
      </c>
      <c r="I109" s="27" t="s">
        <v>370</v>
      </c>
      <c r="J109" s="27" t="s">
        <v>249</v>
      </c>
      <c r="K109" s="51" t="s">
        <v>25</v>
      </c>
      <c r="L109" s="26" t="s">
        <v>371</v>
      </c>
      <c r="M109" s="41">
        <v>7</v>
      </c>
      <c r="Q109" s="4" t="s">
        <v>27</v>
      </c>
    </row>
    <row r="110" s="4" customFormat="1" ht="67.5" spans="1:17">
      <c r="A110" s="26">
        <v>2</v>
      </c>
      <c r="B110" s="48" t="s">
        <v>372</v>
      </c>
      <c r="C110" s="27" t="s">
        <v>373</v>
      </c>
      <c r="D110" s="26">
        <v>10000</v>
      </c>
      <c r="E110" s="28">
        <v>2000</v>
      </c>
      <c r="F110" s="26" t="s">
        <v>39</v>
      </c>
      <c r="G110" s="26" t="s">
        <v>21</v>
      </c>
      <c r="H110" s="27" t="s">
        <v>374</v>
      </c>
      <c r="I110" s="27" t="s">
        <v>375</v>
      </c>
      <c r="J110" s="27" t="s">
        <v>249</v>
      </c>
      <c r="K110" s="50" t="s">
        <v>25</v>
      </c>
      <c r="L110" s="52" t="s">
        <v>371</v>
      </c>
      <c r="M110" s="41">
        <v>9</v>
      </c>
      <c r="Q110" s="4" t="s">
        <v>27</v>
      </c>
    </row>
    <row r="111" s="5" customFormat="1" ht="81" spans="1:17">
      <c r="A111" s="26">
        <v>3</v>
      </c>
      <c r="B111" s="48" t="s">
        <v>376</v>
      </c>
      <c r="C111" s="27" t="s">
        <v>377</v>
      </c>
      <c r="D111" s="26">
        <v>5000</v>
      </c>
      <c r="E111" s="28">
        <v>2000</v>
      </c>
      <c r="F111" s="26" t="s">
        <v>49</v>
      </c>
      <c r="G111" s="26" t="s">
        <v>107</v>
      </c>
      <c r="H111" s="27" t="s">
        <v>378</v>
      </c>
      <c r="I111" s="27" t="s">
        <v>379</v>
      </c>
      <c r="J111" s="27" t="s">
        <v>249</v>
      </c>
      <c r="K111" s="50" t="s">
        <v>25</v>
      </c>
      <c r="L111" s="26" t="s">
        <v>371</v>
      </c>
      <c r="M111" s="41">
        <v>10</v>
      </c>
      <c r="Q111" s="4" t="s">
        <v>27</v>
      </c>
    </row>
    <row r="112" s="7" customFormat="1" ht="81" spans="1:17">
      <c r="A112" s="26">
        <v>4</v>
      </c>
      <c r="B112" s="48" t="s">
        <v>380</v>
      </c>
      <c r="C112" s="27" t="s">
        <v>381</v>
      </c>
      <c r="D112" s="26">
        <v>23000</v>
      </c>
      <c r="E112" s="28">
        <v>3000</v>
      </c>
      <c r="F112" s="26" t="s">
        <v>31</v>
      </c>
      <c r="G112" s="26" t="s">
        <v>21</v>
      </c>
      <c r="H112" s="27" t="s">
        <v>382</v>
      </c>
      <c r="I112" s="27" t="s">
        <v>383</v>
      </c>
      <c r="J112" s="27" t="s">
        <v>249</v>
      </c>
      <c r="K112" s="50" t="s">
        <v>25</v>
      </c>
      <c r="L112" s="26" t="s">
        <v>371</v>
      </c>
      <c r="M112" s="41">
        <v>11</v>
      </c>
      <c r="Q112" s="4" t="s">
        <v>27</v>
      </c>
    </row>
    <row r="113" s="8" customFormat="1" ht="40.5" spans="1:17">
      <c r="A113" s="26">
        <v>5</v>
      </c>
      <c r="B113" s="24" t="s">
        <v>384</v>
      </c>
      <c r="C113" s="27" t="s">
        <v>385</v>
      </c>
      <c r="D113" s="26">
        <v>30000</v>
      </c>
      <c r="E113" s="28">
        <v>10000</v>
      </c>
      <c r="F113" s="26" t="s">
        <v>39</v>
      </c>
      <c r="G113" s="26" t="s">
        <v>40</v>
      </c>
      <c r="H113" s="27" t="s">
        <v>386</v>
      </c>
      <c r="I113" s="27" t="s">
        <v>387</v>
      </c>
      <c r="J113" s="27" t="s">
        <v>78</v>
      </c>
      <c r="K113" s="26" t="s">
        <v>25</v>
      </c>
      <c r="L113" s="26" t="s">
        <v>371</v>
      </c>
      <c r="M113" s="41">
        <v>57</v>
      </c>
      <c r="Q113" s="4" t="s">
        <v>27</v>
      </c>
    </row>
    <row r="114" s="1" customFormat="1" ht="13.5" spans="1:25">
      <c r="A114" s="21"/>
      <c r="B114" s="18" t="s">
        <v>388</v>
      </c>
      <c r="C114" s="19">
        <f>COUNTA(C115:C131)</f>
        <v>17</v>
      </c>
      <c r="D114" s="17">
        <f>SUM(D115:D131)</f>
        <v>1043939.84</v>
      </c>
      <c r="E114" s="17">
        <f>SUM(E115:E131)</f>
        <v>164400</v>
      </c>
      <c r="F114" s="22"/>
      <c r="G114" s="22"/>
      <c r="H114" s="23"/>
      <c r="I114" s="23"/>
      <c r="J114" s="23"/>
      <c r="K114" s="40"/>
      <c r="L114" s="40"/>
      <c r="M114" s="40"/>
      <c r="N114" s="40"/>
      <c r="O114" s="40"/>
      <c r="P114" s="40"/>
      <c r="Q114" s="40"/>
      <c r="R114" s="40"/>
      <c r="S114" s="40"/>
      <c r="T114" s="40"/>
      <c r="U114" s="40"/>
      <c r="V114" s="40"/>
      <c r="W114" s="40"/>
      <c r="X114" s="40"/>
      <c r="Y114" s="40"/>
    </row>
    <row r="115" s="4" customFormat="1" ht="108" spans="1:17">
      <c r="A115" s="26">
        <v>1</v>
      </c>
      <c r="B115" s="24" t="s">
        <v>389</v>
      </c>
      <c r="C115" s="27" t="s">
        <v>390</v>
      </c>
      <c r="D115" s="26">
        <v>100000</v>
      </c>
      <c r="E115" s="28">
        <v>10000</v>
      </c>
      <c r="F115" s="26" t="s">
        <v>284</v>
      </c>
      <c r="G115" s="26" t="s">
        <v>40</v>
      </c>
      <c r="H115" s="27" t="s">
        <v>391</v>
      </c>
      <c r="I115" s="27" t="s">
        <v>392</v>
      </c>
      <c r="J115" s="27" t="s">
        <v>393</v>
      </c>
      <c r="K115" s="26" t="s">
        <v>25</v>
      </c>
      <c r="L115" s="26" t="s">
        <v>394</v>
      </c>
      <c r="M115" s="41">
        <v>4</v>
      </c>
      <c r="Q115" s="4" t="s">
        <v>27</v>
      </c>
    </row>
    <row r="116" s="4" customFormat="1" ht="94.5" spans="1:17">
      <c r="A116" s="26">
        <v>2</v>
      </c>
      <c r="B116" s="49" t="s">
        <v>395</v>
      </c>
      <c r="C116" s="27" t="s">
        <v>396</v>
      </c>
      <c r="D116" s="26">
        <v>21686</v>
      </c>
      <c r="E116" s="28">
        <v>3000</v>
      </c>
      <c r="F116" s="26" t="s">
        <v>49</v>
      </c>
      <c r="G116" s="26" t="s">
        <v>43</v>
      </c>
      <c r="H116" s="27" t="s">
        <v>397</v>
      </c>
      <c r="I116" s="27" t="s">
        <v>398</v>
      </c>
      <c r="J116" s="27" t="s">
        <v>249</v>
      </c>
      <c r="K116" s="51" t="s">
        <v>25</v>
      </c>
      <c r="L116" s="53" t="s">
        <v>394</v>
      </c>
      <c r="M116" s="41">
        <v>5</v>
      </c>
      <c r="Q116" s="4" t="s">
        <v>27</v>
      </c>
    </row>
    <row r="117" s="4" customFormat="1" ht="40.5" spans="1:17">
      <c r="A117" s="26">
        <v>3</v>
      </c>
      <c r="B117" s="47" t="s">
        <v>399</v>
      </c>
      <c r="C117" s="27" t="s">
        <v>400</v>
      </c>
      <c r="D117" s="26">
        <v>200000</v>
      </c>
      <c r="E117" s="28">
        <v>10000</v>
      </c>
      <c r="F117" s="26" t="s">
        <v>368</v>
      </c>
      <c r="G117" s="26" t="s">
        <v>21</v>
      </c>
      <c r="H117" s="27" t="s">
        <v>401</v>
      </c>
      <c r="I117" s="27" t="s">
        <v>402</v>
      </c>
      <c r="J117" s="27" t="s">
        <v>249</v>
      </c>
      <c r="K117" s="51" t="s">
        <v>25</v>
      </c>
      <c r="L117" s="53" t="s">
        <v>394</v>
      </c>
      <c r="M117" s="41">
        <v>6</v>
      </c>
      <c r="Q117" s="4" t="s">
        <v>27</v>
      </c>
    </row>
    <row r="118" s="4" customFormat="1" ht="216" spans="1:17">
      <c r="A118" s="26">
        <v>4</v>
      </c>
      <c r="B118" s="24" t="s">
        <v>403</v>
      </c>
      <c r="C118" s="27" t="s">
        <v>404</v>
      </c>
      <c r="D118" s="26">
        <v>290000</v>
      </c>
      <c r="E118" s="28">
        <v>12000</v>
      </c>
      <c r="F118" s="26" t="s">
        <v>405</v>
      </c>
      <c r="G118" s="26" t="s">
        <v>40</v>
      </c>
      <c r="H118" s="27" t="s">
        <v>406</v>
      </c>
      <c r="I118" s="27" t="s">
        <v>407</v>
      </c>
      <c r="J118" s="27" t="s">
        <v>180</v>
      </c>
      <c r="K118" s="26" t="s">
        <v>25</v>
      </c>
      <c r="L118" s="26" t="s">
        <v>394</v>
      </c>
      <c r="M118" s="41">
        <v>23</v>
      </c>
      <c r="Q118" s="4" t="s">
        <v>27</v>
      </c>
    </row>
    <row r="119" s="4" customFormat="1" ht="67.5" spans="1:17">
      <c r="A119" s="26">
        <v>5</v>
      </c>
      <c r="B119" s="24" t="s">
        <v>408</v>
      </c>
      <c r="C119" s="27" t="s">
        <v>409</v>
      </c>
      <c r="D119" s="26">
        <v>5627</v>
      </c>
      <c r="E119" s="28">
        <v>3000</v>
      </c>
      <c r="F119" s="26" t="s">
        <v>49</v>
      </c>
      <c r="G119" s="26" t="s">
        <v>160</v>
      </c>
      <c r="H119" s="27" t="s">
        <v>410</v>
      </c>
      <c r="I119" s="27" t="s">
        <v>411</v>
      </c>
      <c r="J119" s="27" t="s">
        <v>68</v>
      </c>
      <c r="K119" s="26" t="s">
        <v>25</v>
      </c>
      <c r="L119" s="26" t="s">
        <v>394</v>
      </c>
      <c r="M119" s="41">
        <v>37</v>
      </c>
      <c r="Q119" s="4" t="s">
        <v>27</v>
      </c>
    </row>
    <row r="120" s="4" customFormat="1" ht="108" spans="1:17">
      <c r="A120" s="26">
        <v>6</v>
      </c>
      <c r="B120" s="24" t="s">
        <v>412</v>
      </c>
      <c r="C120" s="27" t="s">
        <v>413</v>
      </c>
      <c r="D120" s="26">
        <v>88246.48</v>
      </c>
      <c r="E120" s="28">
        <v>15000</v>
      </c>
      <c r="F120" s="26" t="s">
        <v>31</v>
      </c>
      <c r="G120" s="26" t="s">
        <v>138</v>
      </c>
      <c r="H120" s="27" t="s">
        <v>414</v>
      </c>
      <c r="I120" s="27" t="s">
        <v>415</v>
      </c>
      <c r="J120" s="27" t="s">
        <v>68</v>
      </c>
      <c r="K120" s="26" t="s">
        <v>25</v>
      </c>
      <c r="L120" s="26" t="s">
        <v>394</v>
      </c>
      <c r="M120" s="41">
        <v>39</v>
      </c>
      <c r="Q120" s="4" t="s">
        <v>27</v>
      </c>
    </row>
    <row r="121" s="4" customFormat="1" ht="40.5" spans="1:17">
      <c r="A121" s="26">
        <v>7</v>
      </c>
      <c r="B121" s="24" t="s">
        <v>416</v>
      </c>
      <c r="C121" s="27" t="s">
        <v>417</v>
      </c>
      <c r="D121" s="26">
        <v>38340</v>
      </c>
      <c r="E121" s="28">
        <v>30800</v>
      </c>
      <c r="F121" s="26" t="s">
        <v>49</v>
      </c>
      <c r="G121" s="26" t="s">
        <v>418</v>
      </c>
      <c r="H121" s="27" t="s">
        <v>419</v>
      </c>
      <c r="I121" s="27" t="s">
        <v>420</v>
      </c>
      <c r="J121" s="27" t="s">
        <v>78</v>
      </c>
      <c r="K121" s="26" t="s">
        <v>25</v>
      </c>
      <c r="L121" s="26" t="s">
        <v>394</v>
      </c>
      <c r="M121" s="41">
        <v>46</v>
      </c>
      <c r="Q121" s="4" t="s">
        <v>27</v>
      </c>
    </row>
    <row r="122" s="4" customFormat="1" ht="54" spans="1:17">
      <c r="A122" s="26">
        <v>8</v>
      </c>
      <c r="B122" s="24" t="s">
        <v>421</v>
      </c>
      <c r="C122" s="27" t="s">
        <v>422</v>
      </c>
      <c r="D122" s="26">
        <v>10000</v>
      </c>
      <c r="E122" s="28">
        <v>6600</v>
      </c>
      <c r="F122" s="26" t="s">
        <v>49</v>
      </c>
      <c r="G122" s="26" t="s">
        <v>107</v>
      </c>
      <c r="H122" s="27" t="s">
        <v>423</v>
      </c>
      <c r="I122" s="27" t="s">
        <v>424</v>
      </c>
      <c r="J122" s="27" t="s">
        <v>78</v>
      </c>
      <c r="K122" s="26" t="s">
        <v>25</v>
      </c>
      <c r="L122" s="26" t="s">
        <v>394</v>
      </c>
      <c r="M122" s="41">
        <v>50</v>
      </c>
      <c r="Q122" s="4" t="s">
        <v>27</v>
      </c>
    </row>
    <row r="123" s="4" customFormat="1" ht="54" spans="1:17">
      <c r="A123" s="26">
        <v>9</v>
      </c>
      <c r="B123" s="24" t="s">
        <v>425</v>
      </c>
      <c r="C123" s="27" t="s">
        <v>426</v>
      </c>
      <c r="D123" s="26">
        <v>12000</v>
      </c>
      <c r="E123" s="28">
        <v>10000</v>
      </c>
      <c r="F123" s="26" t="s">
        <v>49</v>
      </c>
      <c r="G123" s="26" t="s">
        <v>160</v>
      </c>
      <c r="H123" s="27" t="s">
        <v>427</v>
      </c>
      <c r="I123" s="27" t="s">
        <v>428</v>
      </c>
      <c r="J123" s="27" t="s">
        <v>87</v>
      </c>
      <c r="K123" s="26" t="s">
        <v>25</v>
      </c>
      <c r="L123" s="26" t="s">
        <v>394</v>
      </c>
      <c r="M123" s="41">
        <v>79</v>
      </c>
      <c r="Q123" s="4" t="s">
        <v>27</v>
      </c>
    </row>
    <row r="124" s="4" customFormat="1" ht="40.5" spans="1:17">
      <c r="A124" s="26">
        <v>10</v>
      </c>
      <c r="B124" s="24" t="s">
        <v>429</v>
      </c>
      <c r="C124" s="27" t="s">
        <v>430</v>
      </c>
      <c r="D124" s="26">
        <v>15439</v>
      </c>
      <c r="E124" s="28">
        <v>8000</v>
      </c>
      <c r="F124" s="26" t="s">
        <v>49</v>
      </c>
      <c r="G124" s="26" t="s">
        <v>138</v>
      </c>
      <c r="H124" s="27" t="s">
        <v>427</v>
      </c>
      <c r="I124" s="27" t="s">
        <v>431</v>
      </c>
      <c r="J124" s="27" t="s">
        <v>87</v>
      </c>
      <c r="K124" s="26" t="s">
        <v>25</v>
      </c>
      <c r="L124" s="26" t="s">
        <v>394</v>
      </c>
      <c r="M124" s="41">
        <v>80</v>
      </c>
      <c r="Q124" s="4" t="s">
        <v>27</v>
      </c>
    </row>
    <row r="125" s="4" customFormat="1" ht="40.5" spans="1:17">
      <c r="A125" s="26">
        <v>11</v>
      </c>
      <c r="B125" s="24" t="s">
        <v>432</v>
      </c>
      <c r="C125" s="27" t="s">
        <v>433</v>
      </c>
      <c r="D125" s="26">
        <v>36376</v>
      </c>
      <c r="E125" s="28">
        <v>12000</v>
      </c>
      <c r="F125" s="26" t="s">
        <v>49</v>
      </c>
      <c r="G125" s="26" t="s">
        <v>138</v>
      </c>
      <c r="H125" s="27" t="s">
        <v>427</v>
      </c>
      <c r="I125" s="27" t="s">
        <v>431</v>
      </c>
      <c r="J125" s="27" t="s">
        <v>87</v>
      </c>
      <c r="K125" s="26" t="s">
        <v>25</v>
      </c>
      <c r="L125" s="26" t="s">
        <v>394</v>
      </c>
      <c r="M125" s="41">
        <v>81</v>
      </c>
      <c r="Q125" s="4" t="s">
        <v>27</v>
      </c>
    </row>
    <row r="126" s="4" customFormat="1" ht="40.5" spans="1:17">
      <c r="A126" s="26">
        <v>12</v>
      </c>
      <c r="B126" s="27" t="s">
        <v>434</v>
      </c>
      <c r="C126" s="27" t="s">
        <v>435</v>
      </c>
      <c r="D126" s="26">
        <v>15180</v>
      </c>
      <c r="E126" s="28">
        <v>6000</v>
      </c>
      <c r="F126" s="26" t="s">
        <v>39</v>
      </c>
      <c r="G126" s="26" t="s">
        <v>107</v>
      </c>
      <c r="H126" s="27" t="s">
        <v>436</v>
      </c>
      <c r="I126" s="27" t="s">
        <v>437</v>
      </c>
      <c r="J126" s="27" t="s">
        <v>46</v>
      </c>
      <c r="K126" s="42" t="s">
        <v>25</v>
      </c>
      <c r="L126" s="26" t="s">
        <v>394</v>
      </c>
      <c r="M126" s="41">
        <v>106</v>
      </c>
      <c r="Q126" s="4" t="s">
        <v>27</v>
      </c>
    </row>
    <row r="127" s="4" customFormat="1" ht="81" spans="1:17">
      <c r="A127" s="26">
        <v>13</v>
      </c>
      <c r="B127" s="27" t="s">
        <v>438</v>
      </c>
      <c r="C127" s="27" t="s">
        <v>439</v>
      </c>
      <c r="D127" s="26">
        <v>5012</v>
      </c>
      <c r="E127" s="28">
        <v>2000</v>
      </c>
      <c r="F127" s="26" t="s">
        <v>137</v>
      </c>
      <c r="G127" s="26" t="s">
        <v>43</v>
      </c>
      <c r="H127" s="27" t="s">
        <v>440</v>
      </c>
      <c r="I127" s="27" t="s">
        <v>441</v>
      </c>
      <c r="J127" s="27" t="s">
        <v>24</v>
      </c>
      <c r="K127" s="42" t="s">
        <v>25</v>
      </c>
      <c r="L127" s="26" t="s">
        <v>394</v>
      </c>
      <c r="M127" s="41">
        <v>131</v>
      </c>
      <c r="Q127" s="40" t="s">
        <v>27</v>
      </c>
    </row>
    <row r="128" s="4" customFormat="1" ht="256.5" spans="1:17">
      <c r="A128" s="26">
        <v>14</v>
      </c>
      <c r="B128" s="24" t="s">
        <v>442</v>
      </c>
      <c r="C128" s="27" t="s">
        <v>443</v>
      </c>
      <c r="D128" s="26">
        <v>36530.36</v>
      </c>
      <c r="E128" s="28">
        <v>5000</v>
      </c>
      <c r="F128" s="26" t="s">
        <v>31</v>
      </c>
      <c r="G128" s="26" t="s">
        <v>40</v>
      </c>
      <c r="H128" s="27" t="s">
        <v>444</v>
      </c>
      <c r="I128" s="27" t="s">
        <v>445</v>
      </c>
      <c r="J128" s="27" t="s">
        <v>145</v>
      </c>
      <c r="K128" s="26" t="s">
        <v>25</v>
      </c>
      <c r="L128" s="26" t="s">
        <v>394</v>
      </c>
      <c r="M128" s="41">
        <v>143</v>
      </c>
      <c r="Q128" s="40" t="s">
        <v>27</v>
      </c>
    </row>
    <row r="129" s="4" customFormat="1" ht="94.5" spans="1:17">
      <c r="A129" s="26">
        <v>15</v>
      </c>
      <c r="B129" s="24" t="s">
        <v>446</v>
      </c>
      <c r="C129" s="27" t="s">
        <v>447</v>
      </c>
      <c r="D129" s="26">
        <v>24000</v>
      </c>
      <c r="E129" s="28">
        <v>10000</v>
      </c>
      <c r="F129" s="26" t="s">
        <v>49</v>
      </c>
      <c r="G129" s="26" t="s">
        <v>160</v>
      </c>
      <c r="H129" s="27" t="s">
        <v>448</v>
      </c>
      <c r="I129" s="27" t="s">
        <v>449</v>
      </c>
      <c r="J129" s="27" t="s">
        <v>145</v>
      </c>
      <c r="K129" s="26" t="s">
        <v>25</v>
      </c>
      <c r="L129" s="26" t="s">
        <v>394</v>
      </c>
      <c r="M129" s="41">
        <v>148</v>
      </c>
      <c r="Q129" s="40" t="s">
        <v>27</v>
      </c>
    </row>
    <row r="130" s="4" customFormat="1" ht="81" spans="1:17">
      <c r="A130" s="26">
        <v>16</v>
      </c>
      <c r="B130" s="24" t="s">
        <v>450</v>
      </c>
      <c r="C130" s="27" t="s">
        <v>451</v>
      </c>
      <c r="D130" s="26">
        <v>140503</v>
      </c>
      <c r="E130" s="28">
        <v>20000</v>
      </c>
      <c r="F130" s="26" t="s">
        <v>31</v>
      </c>
      <c r="G130" s="26" t="s">
        <v>418</v>
      </c>
      <c r="H130" s="27" t="s">
        <v>452</v>
      </c>
      <c r="I130" s="27" t="s">
        <v>453</v>
      </c>
      <c r="J130" s="27" t="s">
        <v>52</v>
      </c>
      <c r="K130" s="26" t="s">
        <v>25</v>
      </c>
      <c r="L130" s="26" t="s">
        <v>394</v>
      </c>
      <c r="M130" s="41">
        <v>153</v>
      </c>
      <c r="Q130" s="4" t="s">
        <v>27</v>
      </c>
    </row>
    <row r="131" s="4" customFormat="1" ht="40.5" spans="1:17">
      <c r="A131" s="26">
        <v>17</v>
      </c>
      <c r="B131" s="24" t="s">
        <v>454</v>
      </c>
      <c r="C131" s="27" t="s">
        <v>455</v>
      </c>
      <c r="D131" s="26">
        <v>5000</v>
      </c>
      <c r="E131" s="28">
        <v>1000</v>
      </c>
      <c r="F131" s="26" t="s">
        <v>49</v>
      </c>
      <c r="G131" s="26" t="s">
        <v>21</v>
      </c>
      <c r="H131" s="27" t="s">
        <v>315</v>
      </c>
      <c r="I131" s="27" t="s">
        <v>213</v>
      </c>
      <c r="J131" s="27" t="s">
        <v>214</v>
      </c>
      <c r="K131" s="44" t="s">
        <v>25</v>
      </c>
      <c r="L131" s="26" t="s">
        <v>394</v>
      </c>
      <c r="M131" s="41">
        <v>170</v>
      </c>
      <c r="Q131" s="4" t="s">
        <v>27</v>
      </c>
    </row>
    <row r="132" s="1" customFormat="1" ht="13.5" spans="1:25">
      <c r="A132" s="21"/>
      <c r="B132" s="18" t="s">
        <v>456</v>
      </c>
      <c r="C132" s="19">
        <f>SUM(C133,C137,C145)</f>
        <v>13</v>
      </c>
      <c r="D132" s="17">
        <f>SUM(D133,D137,D145)</f>
        <v>274273</v>
      </c>
      <c r="E132" s="17">
        <f>SUM(E133,E137,E145)</f>
        <v>110300</v>
      </c>
      <c r="F132" s="22"/>
      <c r="G132" s="22"/>
      <c r="H132" s="23"/>
      <c r="I132" s="23"/>
      <c r="J132" s="23"/>
      <c r="K132" s="40"/>
      <c r="L132" s="40"/>
      <c r="M132" s="40"/>
      <c r="N132" s="40"/>
      <c r="O132" s="40"/>
      <c r="P132" s="40"/>
      <c r="Q132" s="40"/>
      <c r="R132" s="40"/>
      <c r="S132" s="40"/>
      <c r="T132" s="40"/>
      <c r="U132" s="40"/>
      <c r="V132" s="40"/>
      <c r="W132" s="40"/>
      <c r="X132" s="40"/>
      <c r="Y132" s="40"/>
    </row>
    <row r="133" s="1" customFormat="1" ht="13.5" spans="1:25">
      <c r="A133" s="21"/>
      <c r="B133" s="18" t="s">
        <v>457</v>
      </c>
      <c r="C133" s="19">
        <f>COUNTA(C134:C136)</f>
        <v>3</v>
      </c>
      <c r="D133" s="17">
        <f>SUM(D134:D136)</f>
        <v>97973</v>
      </c>
      <c r="E133" s="17">
        <f>SUM(E134:E136)</f>
        <v>38800</v>
      </c>
      <c r="F133" s="22"/>
      <c r="G133" s="22"/>
      <c r="H133" s="23"/>
      <c r="I133" s="23"/>
      <c r="J133" s="23"/>
      <c r="K133" s="40"/>
      <c r="L133" s="40"/>
      <c r="M133" s="40"/>
      <c r="N133" s="40"/>
      <c r="O133" s="40"/>
      <c r="P133" s="40"/>
      <c r="Q133" s="40"/>
      <c r="R133" s="40"/>
      <c r="S133" s="40"/>
      <c r="T133" s="40"/>
      <c r="U133" s="40"/>
      <c r="V133" s="40"/>
      <c r="W133" s="40"/>
      <c r="X133" s="40"/>
      <c r="Y133" s="40"/>
    </row>
    <row r="134" s="4" customFormat="1" ht="40.5" spans="1:17">
      <c r="A134" s="26">
        <v>1</v>
      </c>
      <c r="B134" s="24" t="s">
        <v>458</v>
      </c>
      <c r="C134" s="27" t="s">
        <v>459</v>
      </c>
      <c r="D134" s="26">
        <v>30000</v>
      </c>
      <c r="E134" s="28">
        <v>15000</v>
      </c>
      <c r="F134" s="26" t="s">
        <v>49</v>
      </c>
      <c r="G134" s="26" t="s">
        <v>21</v>
      </c>
      <c r="H134" s="27" t="s">
        <v>85</v>
      </c>
      <c r="I134" s="27" t="s">
        <v>460</v>
      </c>
      <c r="J134" s="27" t="s">
        <v>87</v>
      </c>
      <c r="K134" s="26" t="s">
        <v>25</v>
      </c>
      <c r="L134" s="26" t="s">
        <v>461</v>
      </c>
      <c r="M134" s="41">
        <v>61</v>
      </c>
      <c r="Q134" s="4" t="s">
        <v>27</v>
      </c>
    </row>
    <row r="135" s="4" customFormat="1" ht="54" spans="1:17">
      <c r="A135" s="26">
        <v>2</v>
      </c>
      <c r="B135" s="27" t="s">
        <v>462</v>
      </c>
      <c r="C135" s="27" t="s">
        <v>463</v>
      </c>
      <c r="D135" s="26">
        <v>49973</v>
      </c>
      <c r="E135" s="28">
        <v>13800</v>
      </c>
      <c r="F135" s="26" t="s">
        <v>137</v>
      </c>
      <c r="G135" s="26" t="s">
        <v>177</v>
      </c>
      <c r="H135" s="27" t="s">
        <v>464</v>
      </c>
      <c r="I135" s="27" t="s">
        <v>465</v>
      </c>
      <c r="J135" s="27" t="s">
        <v>24</v>
      </c>
      <c r="K135" s="42" t="s">
        <v>25</v>
      </c>
      <c r="L135" s="26" t="s">
        <v>461</v>
      </c>
      <c r="M135" s="41">
        <v>122</v>
      </c>
      <c r="Q135" s="40" t="s">
        <v>27</v>
      </c>
    </row>
    <row r="136" s="4" customFormat="1" ht="94.5" spans="1:17">
      <c r="A136" s="26">
        <v>3</v>
      </c>
      <c r="B136" s="27" t="s">
        <v>466</v>
      </c>
      <c r="C136" s="27" t="s">
        <v>467</v>
      </c>
      <c r="D136" s="26">
        <v>18000</v>
      </c>
      <c r="E136" s="28">
        <v>10000</v>
      </c>
      <c r="F136" s="26" t="s">
        <v>137</v>
      </c>
      <c r="G136" s="26" t="s">
        <v>177</v>
      </c>
      <c r="H136" s="27" t="s">
        <v>468</v>
      </c>
      <c r="I136" s="27" t="s">
        <v>469</v>
      </c>
      <c r="J136" s="27" t="s">
        <v>24</v>
      </c>
      <c r="K136" s="42" t="s">
        <v>25</v>
      </c>
      <c r="L136" s="26" t="s">
        <v>461</v>
      </c>
      <c r="M136" s="41">
        <v>136</v>
      </c>
      <c r="Q136" s="40" t="s">
        <v>27</v>
      </c>
    </row>
    <row r="137" s="1" customFormat="1" ht="13.5" spans="1:25">
      <c r="A137" s="21"/>
      <c r="B137" s="18" t="s">
        <v>470</v>
      </c>
      <c r="C137" s="19">
        <f>COUNTA(C138:C144)</f>
        <v>7</v>
      </c>
      <c r="D137" s="17">
        <f>SUM(D138:D144)</f>
        <v>94500</v>
      </c>
      <c r="E137" s="17">
        <f>SUM(E138:E144)</f>
        <v>41000</v>
      </c>
      <c r="F137" s="22"/>
      <c r="G137" s="22"/>
      <c r="H137" s="23"/>
      <c r="I137" s="23"/>
      <c r="J137" s="23"/>
      <c r="K137" s="40"/>
      <c r="L137" s="40"/>
      <c r="M137" s="40"/>
      <c r="N137" s="40"/>
      <c r="O137" s="40"/>
      <c r="P137" s="40"/>
      <c r="Q137" s="40"/>
      <c r="R137" s="40"/>
      <c r="S137" s="40"/>
      <c r="T137" s="40"/>
      <c r="U137" s="40"/>
      <c r="V137" s="40"/>
      <c r="W137" s="40"/>
      <c r="X137" s="40"/>
      <c r="Y137" s="40"/>
    </row>
    <row r="138" s="4" customFormat="1" ht="81" spans="1:17">
      <c r="A138" s="26">
        <v>1</v>
      </c>
      <c r="B138" s="48" t="s">
        <v>471</v>
      </c>
      <c r="C138" s="27" t="s">
        <v>472</v>
      </c>
      <c r="D138" s="26">
        <v>12000</v>
      </c>
      <c r="E138" s="28">
        <v>5000</v>
      </c>
      <c r="F138" s="26" t="s">
        <v>39</v>
      </c>
      <c r="G138" s="26" t="s">
        <v>107</v>
      </c>
      <c r="H138" s="27" t="s">
        <v>473</v>
      </c>
      <c r="I138" s="27" t="s">
        <v>474</v>
      </c>
      <c r="J138" s="27" t="s">
        <v>249</v>
      </c>
      <c r="K138" s="50" t="s">
        <v>25</v>
      </c>
      <c r="L138" s="52" t="s">
        <v>475</v>
      </c>
      <c r="M138" s="41">
        <v>8</v>
      </c>
      <c r="Q138" s="4" t="s">
        <v>27</v>
      </c>
    </row>
    <row r="139" s="4" customFormat="1" ht="148.5" spans="1:17">
      <c r="A139" s="26">
        <v>2</v>
      </c>
      <c r="B139" s="27" t="s">
        <v>476</v>
      </c>
      <c r="C139" s="27" t="s">
        <v>477</v>
      </c>
      <c r="D139" s="26">
        <v>27000</v>
      </c>
      <c r="E139" s="28">
        <v>9000</v>
      </c>
      <c r="F139" s="26" t="s">
        <v>405</v>
      </c>
      <c r="G139" s="26" t="s">
        <v>177</v>
      </c>
      <c r="H139" s="27" t="s">
        <v>478</v>
      </c>
      <c r="I139" s="27" t="s">
        <v>479</v>
      </c>
      <c r="J139" s="27" t="s">
        <v>46</v>
      </c>
      <c r="K139" s="42" t="s">
        <v>25</v>
      </c>
      <c r="L139" s="26" t="s">
        <v>475</v>
      </c>
      <c r="M139" s="41">
        <v>111</v>
      </c>
      <c r="Q139" s="4" t="s">
        <v>27</v>
      </c>
    </row>
    <row r="140" s="4" customFormat="1" ht="40.5" spans="1:17">
      <c r="A140" s="26">
        <v>3</v>
      </c>
      <c r="B140" s="27" t="s">
        <v>480</v>
      </c>
      <c r="C140" s="27" t="s">
        <v>481</v>
      </c>
      <c r="D140" s="26">
        <v>5000</v>
      </c>
      <c r="E140" s="28">
        <v>5000</v>
      </c>
      <c r="F140" s="26" t="s">
        <v>482</v>
      </c>
      <c r="G140" s="26" t="s">
        <v>418</v>
      </c>
      <c r="H140" s="27" t="s">
        <v>483</v>
      </c>
      <c r="I140" s="27" t="s">
        <v>484</v>
      </c>
      <c r="J140" s="27" t="s">
        <v>24</v>
      </c>
      <c r="K140" s="42" t="s">
        <v>25</v>
      </c>
      <c r="L140" s="26" t="s">
        <v>475</v>
      </c>
      <c r="M140" s="41">
        <v>132</v>
      </c>
      <c r="Q140" s="40" t="s">
        <v>27</v>
      </c>
    </row>
    <row r="141" s="4" customFormat="1" ht="119" customHeight="1" spans="1:17">
      <c r="A141" s="26">
        <v>4</v>
      </c>
      <c r="B141" s="27" t="s">
        <v>485</v>
      </c>
      <c r="C141" s="27" t="s">
        <v>486</v>
      </c>
      <c r="D141" s="26">
        <v>30000</v>
      </c>
      <c r="E141" s="28">
        <v>10000</v>
      </c>
      <c r="F141" s="26" t="s">
        <v>137</v>
      </c>
      <c r="G141" s="26" t="s">
        <v>138</v>
      </c>
      <c r="H141" s="27" t="s">
        <v>487</v>
      </c>
      <c r="I141" s="27" t="s">
        <v>488</v>
      </c>
      <c r="J141" s="27" t="s">
        <v>24</v>
      </c>
      <c r="K141" s="42" t="s">
        <v>25</v>
      </c>
      <c r="L141" s="26" t="s">
        <v>475</v>
      </c>
      <c r="M141" s="41">
        <v>133</v>
      </c>
      <c r="Q141" s="40" t="s">
        <v>27</v>
      </c>
    </row>
    <row r="142" s="4" customFormat="1" ht="91" customHeight="1" spans="1:17">
      <c r="A142" s="26">
        <v>5</v>
      </c>
      <c r="B142" s="27" t="s">
        <v>489</v>
      </c>
      <c r="C142" s="27" t="s">
        <v>490</v>
      </c>
      <c r="D142" s="26">
        <v>5000</v>
      </c>
      <c r="E142" s="28">
        <v>5000</v>
      </c>
      <c r="F142" s="26" t="s">
        <v>482</v>
      </c>
      <c r="G142" s="26" t="s">
        <v>418</v>
      </c>
      <c r="H142" s="27" t="s">
        <v>491</v>
      </c>
      <c r="I142" s="27" t="s">
        <v>492</v>
      </c>
      <c r="J142" s="27" t="s">
        <v>24</v>
      </c>
      <c r="K142" s="42" t="s">
        <v>25</v>
      </c>
      <c r="L142" s="26" t="s">
        <v>475</v>
      </c>
      <c r="M142" s="41">
        <v>137</v>
      </c>
      <c r="Q142" s="40" t="s">
        <v>27</v>
      </c>
    </row>
    <row r="143" s="4" customFormat="1" ht="136" customHeight="1" spans="1:17">
      <c r="A143" s="26">
        <v>6</v>
      </c>
      <c r="B143" s="24" t="s">
        <v>493</v>
      </c>
      <c r="C143" s="27" t="s">
        <v>494</v>
      </c>
      <c r="D143" s="26">
        <v>10500</v>
      </c>
      <c r="E143" s="28">
        <v>6000</v>
      </c>
      <c r="F143" s="26" t="s">
        <v>49</v>
      </c>
      <c r="G143" s="26" t="s">
        <v>107</v>
      </c>
      <c r="H143" s="27" t="s">
        <v>495</v>
      </c>
      <c r="I143" s="27" t="s">
        <v>496</v>
      </c>
      <c r="J143" s="27" t="s">
        <v>145</v>
      </c>
      <c r="K143" s="26" t="s">
        <v>25</v>
      </c>
      <c r="L143" s="26" t="s">
        <v>475</v>
      </c>
      <c r="M143" s="41">
        <v>151</v>
      </c>
      <c r="Q143" s="40" t="s">
        <v>27</v>
      </c>
    </row>
    <row r="144" s="4" customFormat="1" ht="101" customHeight="1" spans="1:17">
      <c r="A144" s="26">
        <v>7</v>
      </c>
      <c r="B144" s="24" t="s">
        <v>497</v>
      </c>
      <c r="C144" s="27" t="s">
        <v>498</v>
      </c>
      <c r="D144" s="26">
        <v>5000</v>
      </c>
      <c r="E144" s="28">
        <v>1000</v>
      </c>
      <c r="F144" s="26" t="s">
        <v>49</v>
      </c>
      <c r="G144" s="26" t="s">
        <v>21</v>
      </c>
      <c r="H144" s="27" t="s">
        <v>499</v>
      </c>
      <c r="I144" s="27" t="s">
        <v>500</v>
      </c>
      <c r="J144" s="27" t="s">
        <v>214</v>
      </c>
      <c r="K144" s="26" t="s">
        <v>25</v>
      </c>
      <c r="L144" s="22" t="s">
        <v>475</v>
      </c>
      <c r="M144" s="41">
        <v>172</v>
      </c>
      <c r="Q144" s="4" t="s">
        <v>27</v>
      </c>
    </row>
    <row r="145" s="1" customFormat="1" ht="13.5" spans="1:25">
      <c r="A145" s="21"/>
      <c r="B145" s="18" t="s">
        <v>501</v>
      </c>
      <c r="C145" s="19">
        <f>COUNTA(C146:C148)</f>
        <v>3</v>
      </c>
      <c r="D145" s="17">
        <f>SUM(D146:D148)</f>
        <v>81800</v>
      </c>
      <c r="E145" s="17">
        <f>SUM(E146:E148)</f>
        <v>30500</v>
      </c>
      <c r="F145" s="22"/>
      <c r="G145" s="22"/>
      <c r="H145" s="23"/>
      <c r="I145" s="23"/>
      <c r="J145" s="23"/>
      <c r="K145" s="40"/>
      <c r="L145" s="40"/>
      <c r="M145" s="40"/>
      <c r="N145" s="40"/>
      <c r="O145" s="40"/>
      <c r="P145" s="40"/>
      <c r="Q145" s="40"/>
      <c r="R145" s="40"/>
      <c r="S145" s="40"/>
      <c r="T145" s="40"/>
      <c r="U145" s="40"/>
      <c r="V145" s="40"/>
      <c r="W145" s="40"/>
      <c r="X145" s="40"/>
      <c r="Y145" s="40"/>
    </row>
    <row r="146" s="4" customFormat="1" ht="216" spans="1:17">
      <c r="A146" s="26">
        <v>1</v>
      </c>
      <c r="B146" s="24" t="s">
        <v>502</v>
      </c>
      <c r="C146" s="27" t="s">
        <v>503</v>
      </c>
      <c r="D146" s="26">
        <v>20800</v>
      </c>
      <c r="E146" s="28">
        <v>13500</v>
      </c>
      <c r="F146" s="26" t="s">
        <v>49</v>
      </c>
      <c r="G146" s="26" t="s">
        <v>55</v>
      </c>
      <c r="H146" s="27" t="s">
        <v>427</v>
      </c>
      <c r="I146" s="27" t="s">
        <v>504</v>
      </c>
      <c r="J146" s="27" t="s">
        <v>87</v>
      </c>
      <c r="K146" s="26" t="s">
        <v>25</v>
      </c>
      <c r="L146" s="26" t="s">
        <v>505</v>
      </c>
      <c r="M146" s="41">
        <v>82</v>
      </c>
      <c r="Q146" s="4" t="s">
        <v>27</v>
      </c>
    </row>
    <row r="147" s="4" customFormat="1" ht="189" spans="1:17">
      <c r="A147" s="26">
        <v>2</v>
      </c>
      <c r="B147" s="27" t="s">
        <v>506</v>
      </c>
      <c r="C147" s="27" t="s">
        <v>507</v>
      </c>
      <c r="D147" s="26">
        <v>50000</v>
      </c>
      <c r="E147" s="28">
        <v>6000</v>
      </c>
      <c r="F147" s="26" t="s">
        <v>31</v>
      </c>
      <c r="G147" s="26" t="s">
        <v>107</v>
      </c>
      <c r="H147" s="27" t="s">
        <v>508</v>
      </c>
      <c r="I147" s="27" t="s">
        <v>509</v>
      </c>
      <c r="J147" s="27" t="s">
        <v>110</v>
      </c>
      <c r="K147" s="42" t="s">
        <v>25</v>
      </c>
      <c r="L147" s="26" t="s">
        <v>505</v>
      </c>
      <c r="M147" s="41">
        <v>115</v>
      </c>
      <c r="Q147" s="4" t="s">
        <v>27</v>
      </c>
    </row>
    <row r="148" s="4" customFormat="1" ht="40.5" spans="1:17">
      <c r="A148" s="26">
        <v>3</v>
      </c>
      <c r="B148" s="27" t="s">
        <v>510</v>
      </c>
      <c r="C148" s="27" t="s">
        <v>511</v>
      </c>
      <c r="D148" s="26">
        <v>11000</v>
      </c>
      <c r="E148" s="28">
        <v>11000</v>
      </c>
      <c r="F148" s="26" t="s">
        <v>482</v>
      </c>
      <c r="G148" s="26" t="s">
        <v>32</v>
      </c>
      <c r="H148" s="27" t="s">
        <v>512</v>
      </c>
      <c r="I148" s="27" t="s">
        <v>513</v>
      </c>
      <c r="J148" s="27" t="s">
        <v>24</v>
      </c>
      <c r="K148" s="42" t="s">
        <v>25</v>
      </c>
      <c r="L148" s="26" t="s">
        <v>505</v>
      </c>
      <c r="M148" s="41">
        <v>130</v>
      </c>
      <c r="Q148" s="40" t="s">
        <v>27</v>
      </c>
    </row>
    <row r="149" s="1" customFormat="1" ht="13.5" spans="1:25">
      <c r="A149" s="21"/>
      <c r="B149" s="18" t="s">
        <v>514</v>
      </c>
      <c r="C149" s="19">
        <f>SUM(C150,C157,C167,C180)</f>
        <v>38</v>
      </c>
      <c r="D149" s="17">
        <f>SUM(D150,D157,D167,D180)</f>
        <v>1776215.2</v>
      </c>
      <c r="E149" s="17">
        <f>SUM(E150,E157,E167,E180)</f>
        <v>488247</v>
      </c>
      <c r="F149" s="22"/>
      <c r="G149" s="22"/>
      <c r="H149" s="23"/>
      <c r="I149" s="23"/>
      <c r="J149" s="23"/>
      <c r="K149" s="40"/>
      <c r="L149" s="40"/>
      <c r="M149" s="40"/>
      <c r="N149" s="40"/>
      <c r="O149" s="40"/>
      <c r="P149" s="40"/>
      <c r="Q149" s="40"/>
      <c r="R149" s="40"/>
      <c r="S149" s="40"/>
      <c r="T149" s="40"/>
      <c r="U149" s="40"/>
      <c r="V149" s="40"/>
      <c r="W149" s="40"/>
      <c r="X149" s="40"/>
      <c r="Y149" s="40"/>
    </row>
    <row r="150" s="1" customFormat="1" ht="13.5" spans="1:25">
      <c r="A150" s="21"/>
      <c r="B150" s="18" t="s">
        <v>515</v>
      </c>
      <c r="C150" s="19">
        <f>COUNTA(C151:C156)</f>
        <v>6</v>
      </c>
      <c r="D150" s="17">
        <f>SUM(D151:D156)</f>
        <v>189204</v>
      </c>
      <c r="E150" s="17">
        <f>SUM(E151:E156)</f>
        <v>91400</v>
      </c>
      <c r="F150" s="22"/>
      <c r="G150" s="22"/>
      <c r="H150" s="23"/>
      <c r="I150" s="23"/>
      <c r="J150" s="23"/>
      <c r="K150" s="40"/>
      <c r="L150" s="40"/>
      <c r="M150" s="40"/>
      <c r="N150" s="40"/>
      <c r="O150" s="40"/>
      <c r="P150" s="40"/>
      <c r="Q150" s="40"/>
      <c r="R150" s="40"/>
      <c r="S150" s="40"/>
      <c r="T150" s="40"/>
      <c r="U150" s="40"/>
      <c r="V150" s="40"/>
      <c r="W150" s="40"/>
      <c r="X150" s="40"/>
      <c r="Y150" s="40"/>
    </row>
    <row r="151" s="5" customFormat="1" ht="54" spans="1:17">
      <c r="A151" s="26">
        <v>1</v>
      </c>
      <c r="B151" s="54" t="s">
        <v>516</v>
      </c>
      <c r="C151" s="27" t="s">
        <v>517</v>
      </c>
      <c r="D151" s="26">
        <v>99900</v>
      </c>
      <c r="E151" s="28">
        <v>25900</v>
      </c>
      <c r="F151" s="26" t="s">
        <v>31</v>
      </c>
      <c r="G151" s="26" t="s">
        <v>40</v>
      </c>
      <c r="H151" s="27" t="s">
        <v>518</v>
      </c>
      <c r="I151" s="27" t="s">
        <v>519</v>
      </c>
      <c r="J151" s="27" t="s">
        <v>520</v>
      </c>
      <c r="K151" s="50" t="s">
        <v>25</v>
      </c>
      <c r="L151" s="55" t="s">
        <v>521</v>
      </c>
      <c r="M151" s="41">
        <v>20</v>
      </c>
      <c r="Q151" s="5" t="s">
        <v>27</v>
      </c>
    </row>
    <row r="152" s="5" customFormat="1" ht="108" spans="1:17">
      <c r="A152" s="26">
        <v>2</v>
      </c>
      <c r="B152" s="24" t="s">
        <v>522</v>
      </c>
      <c r="C152" s="27" t="s">
        <v>523</v>
      </c>
      <c r="D152" s="26">
        <v>30000</v>
      </c>
      <c r="E152" s="28">
        <v>23000</v>
      </c>
      <c r="F152" s="26" t="s">
        <v>524</v>
      </c>
      <c r="G152" s="26" t="s">
        <v>177</v>
      </c>
      <c r="H152" s="27" t="s">
        <v>525</v>
      </c>
      <c r="I152" s="27" t="s">
        <v>526</v>
      </c>
      <c r="J152" s="27" t="s">
        <v>180</v>
      </c>
      <c r="K152" s="26" t="s">
        <v>25</v>
      </c>
      <c r="L152" s="26" t="s">
        <v>521</v>
      </c>
      <c r="M152" s="41">
        <v>25</v>
      </c>
      <c r="Q152" s="4" t="s">
        <v>27</v>
      </c>
    </row>
    <row r="153" s="5" customFormat="1" ht="40.5" spans="1:17">
      <c r="A153" s="26">
        <v>3</v>
      </c>
      <c r="B153" s="24" t="s">
        <v>527</v>
      </c>
      <c r="C153" s="27" t="s">
        <v>528</v>
      </c>
      <c r="D153" s="26">
        <v>20000</v>
      </c>
      <c r="E153" s="28">
        <v>18000</v>
      </c>
      <c r="F153" s="26" t="s">
        <v>49</v>
      </c>
      <c r="G153" s="26" t="s">
        <v>107</v>
      </c>
      <c r="H153" s="27" t="s">
        <v>529</v>
      </c>
      <c r="I153" s="27" t="s">
        <v>530</v>
      </c>
      <c r="J153" s="27" t="s">
        <v>299</v>
      </c>
      <c r="K153" s="26" t="s">
        <v>25</v>
      </c>
      <c r="L153" s="55" t="s">
        <v>521</v>
      </c>
      <c r="M153" s="41">
        <v>28</v>
      </c>
      <c r="Q153" s="5" t="s">
        <v>27</v>
      </c>
    </row>
    <row r="154" s="9" customFormat="1" ht="40.5" spans="1:17">
      <c r="A154" s="26">
        <v>4</v>
      </c>
      <c r="B154" s="24" t="s">
        <v>531</v>
      </c>
      <c r="C154" s="27" t="s">
        <v>532</v>
      </c>
      <c r="D154" s="26">
        <v>15000</v>
      </c>
      <c r="E154" s="28">
        <v>13000</v>
      </c>
      <c r="F154" s="26" t="s">
        <v>39</v>
      </c>
      <c r="G154" s="26" t="s">
        <v>107</v>
      </c>
      <c r="H154" s="27" t="s">
        <v>529</v>
      </c>
      <c r="I154" s="27" t="s">
        <v>533</v>
      </c>
      <c r="J154" s="27" t="s">
        <v>299</v>
      </c>
      <c r="K154" s="26" t="s">
        <v>25</v>
      </c>
      <c r="L154" s="55" t="s">
        <v>521</v>
      </c>
      <c r="M154" s="41">
        <v>29</v>
      </c>
      <c r="Q154" s="5" t="s">
        <v>27</v>
      </c>
    </row>
    <row r="155" s="5" customFormat="1" ht="94.5" spans="1:17">
      <c r="A155" s="26">
        <v>5</v>
      </c>
      <c r="B155" s="24" t="s">
        <v>534</v>
      </c>
      <c r="C155" s="27" t="s">
        <v>535</v>
      </c>
      <c r="D155" s="26">
        <v>12013</v>
      </c>
      <c r="E155" s="28">
        <v>3000</v>
      </c>
      <c r="F155" s="26" t="s">
        <v>31</v>
      </c>
      <c r="G155" s="26" t="s">
        <v>40</v>
      </c>
      <c r="H155" s="27" t="s">
        <v>427</v>
      </c>
      <c r="I155" s="27" t="s">
        <v>536</v>
      </c>
      <c r="J155" s="27" t="s">
        <v>87</v>
      </c>
      <c r="K155" s="26" t="s">
        <v>25</v>
      </c>
      <c r="L155" s="55" t="s">
        <v>521</v>
      </c>
      <c r="M155" s="41">
        <v>78</v>
      </c>
      <c r="Q155" s="4" t="s">
        <v>27</v>
      </c>
    </row>
    <row r="156" s="9" customFormat="1" ht="40.5" spans="1:17">
      <c r="A156" s="26">
        <v>6</v>
      </c>
      <c r="B156" s="27" t="s">
        <v>537</v>
      </c>
      <c r="C156" s="27" t="s">
        <v>538</v>
      </c>
      <c r="D156" s="26">
        <v>12291</v>
      </c>
      <c r="E156" s="28">
        <v>8500</v>
      </c>
      <c r="F156" s="26" t="s">
        <v>49</v>
      </c>
      <c r="G156" s="26" t="s">
        <v>418</v>
      </c>
      <c r="H156" s="27" t="s">
        <v>539</v>
      </c>
      <c r="I156" s="27" t="s">
        <v>540</v>
      </c>
      <c r="J156" s="27" t="s">
        <v>46</v>
      </c>
      <c r="K156" s="42" t="s">
        <v>25</v>
      </c>
      <c r="L156" s="26" t="s">
        <v>521</v>
      </c>
      <c r="M156" s="41">
        <v>108</v>
      </c>
      <c r="Q156" s="4" t="s">
        <v>27</v>
      </c>
    </row>
    <row r="157" s="1" customFormat="1" ht="13.5" spans="1:25">
      <c r="A157" s="21"/>
      <c r="B157" s="18" t="s">
        <v>541</v>
      </c>
      <c r="C157" s="19">
        <f>COUNTA(C158:C166)</f>
        <v>9</v>
      </c>
      <c r="D157" s="17">
        <f>SUM(D158:D166)</f>
        <v>365672.02</v>
      </c>
      <c r="E157" s="17">
        <f>SUM(E158:E166)</f>
        <v>57800</v>
      </c>
      <c r="F157" s="22"/>
      <c r="G157" s="22"/>
      <c r="H157" s="23"/>
      <c r="I157" s="23"/>
      <c r="J157" s="23"/>
      <c r="K157" s="40"/>
      <c r="L157" s="40"/>
      <c r="M157" s="40"/>
      <c r="N157" s="40"/>
      <c r="O157" s="40"/>
      <c r="P157" s="40"/>
      <c r="Q157" s="40"/>
      <c r="R157" s="40"/>
      <c r="S157" s="40"/>
      <c r="T157" s="40"/>
      <c r="U157" s="40"/>
      <c r="V157" s="40"/>
      <c r="W157" s="40"/>
      <c r="X157" s="40"/>
      <c r="Y157" s="40"/>
    </row>
    <row r="158" s="4" customFormat="1" ht="54" spans="1:17">
      <c r="A158" s="26">
        <v>1</v>
      </c>
      <c r="B158" s="24" t="s">
        <v>542</v>
      </c>
      <c r="C158" s="27" t="s">
        <v>543</v>
      </c>
      <c r="D158" s="26">
        <v>16000</v>
      </c>
      <c r="E158" s="28">
        <v>3000</v>
      </c>
      <c r="F158" s="26" t="s">
        <v>137</v>
      </c>
      <c r="G158" s="26" t="s">
        <v>21</v>
      </c>
      <c r="H158" s="27" t="s">
        <v>391</v>
      </c>
      <c r="I158" s="27" t="s">
        <v>544</v>
      </c>
      <c r="J158" s="27" t="s">
        <v>393</v>
      </c>
      <c r="K158" s="26" t="s">
        <v>25</v>
      </c>
      <c r="L158" s="26" t="s">
        <v>545</v>
      </c>
      <c r="M158" s="41">
        <v>3</v>
      </c>
      <c r="Q158" s="4" t="s">
        <v>27</v>
      </c>
    </row>
    <row r="159" s="4" customFormat="1" ht="40.5" spans="1:17">
      <c r="A159" s="26">
        <v>2</v>
      </c>
      <c r="B159" s="24" t="s">
        <v>546</v>
      </c>
      <c r="C159" s="27" t="s">
        <v>547</v>
      </c>
      <c r="D159" s="26">
        <v>80000</v>
      </c>
      <c r="E159" s="28">
        <v>15000</v>
      </c>
      <c r="F159" s="26" t="s">
        <v>39</v>
      </c>
      <c r="G159" s="26" t="s">
        <v>138</v>
      </c>
      <c r="H159" s="27" t="s">
        <v>548</v>
      </c>
      <c r="I159" s="27" t="s">
        <v>549</v>
      </c>
      <c r="J159" s="27" t="s">
        <v>186</v>
      </c>
      <c r="K159" s="26" t="s">
        <v>25</v>
      </c>
      <c r="L159" s="26" t="s">
        <v>545</v>
      </c>
      <c r="M159" s="41">
        <v>30</v>
      </c>
      <c r="Q159" s="4" t="s">
        <v>27</v>
      </c>
    </row>
    <row r="160" s="4" customFormat="1" ht="81" spans="1:17">
      <c r="A160" s="26">
        <v>3</v>
      </c>
      <c r="B160" s="24" t="s">
        <v>550</v>
      </c>
      <c r="C160" s="27" t="s">
        <v>551</v>
      </c>
      <c r="D160" s="26">
        <v>35000</v>
      </c>
      <c r="E160" s="28">
        <v>10000</v>
      </c>
      <c r="F160" s="26" t="s">
        <v>31</v>
      </c>
      <c r="G160" s="26" t="s">
        <v>32</v>
      </c>
      <c r="H160" s="27" t="s">
        <v>85</v>
      </c>
      <c r="I160" s="27" t="s">
        <v>552</v>
      </c>
      <c r="J160" s="27" t="s">
        <v>87</v>
      </c>
      <c r="K160" s="26" t="s">
        <v>25</v>
      </c>
      <c r="L160" s="26" t="s">
        <v>545</v>
      </c>
      <c r="M160" s="41">
        <v>63</v>
      </c>
      <c r="Q160" s="4" t="s">
        <v>27</v>
      </c>
    </row>
    <row r="161" s="4" customFormat="1" ht="148.5" spans="1:17">
      <c r="A161" s="26">
        <v>4</v>
      </c>
      <c r="B161" s="31" t="s">
        <v>553</v>
      </c>
      <c r="C161" s="27" t="s">
        <v>554</v>
      </c>
      <c r="D161" s="26">
        <v>100000</v>
      </c>
      <c r="E161" s="28">
        <v>3000</v>
      </c>
      <c r="F161" s="26" t="s">
        <v>31</v>
      </c>
      <c r="G161" s="26" t="s">
        <v>138</v>
      </c>
      <c r="H161" s="27" t="s">
        <v>555</v>
      </c>
      <c r="I161" s="27" t="s">
        <v>204</v>
      </c>
      <c r="J161" s="27" t="s">
        <v>129</v>
      </c>
      <c r="K161" s="42" t="s">
        <v>25</v>
      </c>
      <c r="L161" s="26" t="s">
        <v>545</v>
      </c>
      <c r="M161" s="41">
        <v>85</v>
      </c>
      <c r="Q161" s="4" t="s">
        <v>27</v>
      </c>
    </row>
    <row r="162" s="4" customFormat="1" ht="135" spans="1:17">
      <c r="A162" s="26">
        <v>5</v>
      </c>
      <c r="B162" s="27" t="s">
        <v>556</v>
      </c>
      <c r="C162" s="27" t="s">
        <v>557</v>
      </c>
      <c r="D162" s="50">
        <v>50672.02</v>
      </c>
      <c r="E162" s="28">
        <v>1000</v>
      </c>
      <c r="F162" s="26" t="s">
        <v>39</v>
      </c>
      <c r="G162" s="26" t="s">
        <v>160</v>
      </c>
      <c r="H162" s="27" t="s">
        <v>558</v>
      </c>
      <c r="I162" s="27" t="s">
        <v>204</v>
      </c>
      <c r="J162" s="27" t="s">
        <v>129</v>
      </c>
      <c r="K162" s="42" t="s">
        <v>25</v>
      </c>
      <c r="L162" s="26" t="s">
        <v>545</v>
      </c>
      <c r="M162" s="41">
        <v>86</v>
      </c>
      <c r="Q162" s="4" t="s">
        <v>27</v>
      </c>
    </row>
    <row r="163" s="4" customFormat="1" ht="40.5" spans="1:17">
      <c r="A163" s="26">
        <v>6</v>
      </c>
      <c r="B163" s="27" t="s">
        <v>559</v>
      </c>
      <c r="C163" s="27" t="s">
        <v>560</v>
      </c>
      <c r="D163" s="26">
        <v>20000</v>
      </c>
      <c r="E163" s="28">
        <v>800</v>
      </c>
      <c r="F163" s="26" t="s">
        <v>39</v>
      </c>
      <c r="G163" s="26" t="s">
        <v>418</v>
      </c>
      <c r="H163" s="27" t="s">
        <v>561</v>
      </c>
      <c r="I163" s="27" t="s">
        <v>562</v>
      </c>
      <c r="J163" s="27" t="s">
        <v>46</v>
      </c>
      <c r="K163" s="42" t="s">
        <v>25</v>
      </c>
      <c r="L163" s="26" t="s">
        <v>545</v>
      </c>
      <c r="M163" s="41">
        <v>110</v>
      </c>
      <c r="Q163" s="4" t="s">
        <v>27</v>
      </c>
    </row>
    <row r="164" s="4" customFormat="1" ht="94.5" spans="1:17">
      <c r="A164" s="26">
        <v>7</v>
      </c>
      <c r="B164" s="27" t="s">
        <v>563</v>
      </c>
      <c r="C164" s="27" t="s">
        <v>564</v>
      </c>
      <c r="D164" s="26">
        <v>30000</v>
      </c>
      <c r="E164" s="28">
        <v>6000</v>
      </c>
      <c r="F164" s="26" t="s">
        <v>31</v>
      </c>
      <c r="G164" s="26" t="s">
        <v>160</v>
      </c>
      <c r="H164" s="27" t="s">
        <v>565</v>
      </c>
      <c r="I164" s="27" t="s">
        <v>566</v>
      </c>
      <c r="J164" s="27" t="s">
        <v>110</v>
      </c>
      <c r="K164" s="42" t="s">
        <v>25</v>
      </c>
      <c r="L164" s="26" t="s">
        <v>545</v>
      </c>
      <c r="M164" s="41">
        <v>113</v>
      </c>
      <c r="Q164" s="4" t="s">
        <v>27</v>
      </c>
    </row>
    <row r="165" s="4" customFormat="1" ht="162" spans="1:17">
      <c r="A165" s="26">
        <v>8</v>
      </c>
      <c r="B165" s="27" t="s">
        <v>567</v>
      </c>
      <c r="C165" s="27" t="s">
        <v>568</v>
      </c>
      <c r="D165" s="26">
        <v>6000</v>
      </c>
      <c r="E165" s="28">
        <v>4000</v>
      </c>
      <c r="F165" s="26" t="s">
        <v>49</v>
      </c>
      <c r="G165" s="26" t="s">
        <v>160</v>
      </c>
      <c r="H165" s="27" t="s">
        <v>569</v>
      </c>
      <c r="I165" s="27" t="s">
        <v>570</v>
      </c>
      <c r="J165" s="27" t="s">
        <v>110</v>
      </c>
      <c r="K165" s="42" t="s">
        <v>25</v>
      </c>
      <c r="L165" s="26" t="s">
        <v>545</v>
      </c>
      <c r="M165" s="41">
        <v>114</v>
      </c>
      <c r="Q165" s="4" t="s">
        <v>27</v>
      </c>
    </row>
    <row r="166" s="4" customFormat="1" ht="108" spans="1:17">
      <c r="A166" s="26">
        <v>9</v>
      </c>
      <c r="B166" s="24" t="s">
        <v>571</v>
      </c>
      <c r="C166" s="27" t="s">
        <v>572</v>
      </c>
      <c r="D166" s="26">
        <v>28000</v>
      </c>
      <c r="E166" s="28">
        <v>15000</v>
      </c>
      <c r="F166" s="26" t="s">
        <v>31</v>
      </c>
      <c r="G166" s="26" t="s">
        <v>138</v>
      </c>
      <c r="H166" s="27" t="s">
        <v>573</v>
      </c>
      <c r="I166" s="27" t="s">
        <v>238</v>
      </c>
      <c r="J166" s="27" t="s">
        <v>145</v>
      </c>
      <c r="K166" s="26" t="s">
        <v>25</v>
      </c>
      <c r="L166" s="26" t="s">
        <v>545</v>
      </c>
      <c r="M166" s="41">
        <v>144</v>
      </c>
      <c r="Q166" s="40" t="s">
        <v>27</v>
      </c>
    </row>
    <row r="167" s="1" customFormat="1" ht="13.5" spans="1:25">
      <c r="A167" s="21"/>
      <c r="B167" s="18" t="s">
        <v>574</v>
      </c>
      <c r="C167" s="19">
        <f>COUNTA(C168:C179)</f>
        <v>12</v>
      </c>
      <c r="D167" s="17">
        <f>SUM(D168:D179)</f>
        <v>517460.23</v>
      </c>
      <c r="E167" s="17">
        <f>SUM(E168:E179)</f>
        <v>185300</v>
      </c>
      <c r="F167" s="22"/>
      <c r="G167" s="22"/>
      <c r="H167" s="23"/>
      <c r="I167" s="23"/>
      <c r="J167" s="23"/>
      <c r="K167" s="40"/>
      <c r="L167" s="40"/>
      <c r="M167" s="40"/>
      <c r="N167" s="40"/>
      <c r="O167" s="40"/>
      <c r="P167" s="40"/>
      <c r="Q167" s="40"/>
      <c r="R167" s="40"/>
      <c r="S167" s="40"/>
      <c r="T167" s="40"/>
      <c r="U167" s="40"/>
      <c r="V167" s="40"/>
      <c r="W167" s="40"/>
      <c r="X167" s="40"/>
      <c r="Y167" s="40"/>
    </row>
    <row r="168" s="4" customFormat="1" ht="81" spans="1:17">
      <c r="A168" s="26">
        <v>1</v>
      </c>
      <c r="B168" s="24" t="s">
        <v>575</v>
      </c>
      <c r="C168" s="27" t="s">
        <v>576</v>
      </c>
      <c r="D168" s="26">
        <v>55000</v>
      </c>
      <c r="E168" s="28">
        <v>30000</v>
      </c>
      <c r="F168" s="26" t="s">
        <v>31</v>
      </c>
      <c r="G168" s="26" t="s">
        <v>138</v>
      </c>
      <c r="H168" s="27" t="s">
        <v>577</v>
      </c>
      <c r="I168" s="27" t="s">
        <v>578</v>
      </c>
      <c r="J168" s="27" t="s">
        <v>579</v>
      </c>
      <c r="K168" s="26" t="s">
        <v>25</v>
      </c>
      <c r="L168" s="26" t="s">
        <v>580</v>
      </c>
      <c r="M168" s="41">
        <v>2</v>
      </c>
      <c r="Q168" s="4" t="s">
        <v>27</v>
      </c>
    </row>
    <row r="169" s="4" customFormat="1" ht="40.5" spans="1:17">
      <c r="A169" s="26">
        <v>2</v>
      </c>
      <c r="B169" s="47" t="s">
        <v>581</v>
      </c>
      <c r="C169" s="27" t="s">
        <v>582</v>
      </c>
      <c r="D169" s="26">
        <v>50000</v>
      </c>
      <c r="E169" s="28">
        <v>10000</v>
      </c>
      <c r="F169" s="26" t="s">
        <v>31</v>
      </c>
      <c r="G169" s="26" t="s">
        <v>107</v>
      </c>
      <c r="H169" s="27" t="s">
        <v>583</v>
      </c>
      <c r="I169" s="27" t="s">
        <v>584</v>
      </c>
      <c r="J169" s="27" t="s">
        <v>249</v>
      </c>
      <c r="K169" s="50" t="s">
        <v>25</v>
      </c>
      <c r="L169" s="26" t="s">
        <v>580</v>
      </c>
      <c r="M169" s="41">
        <v>13</v>
      </c>
      <c r="Q169" s="4" t="s">
        <v>27</v>
      </c>
    </row>
    <row r="170" s="4" customFormat="1" ht="67.5" spans="1:17">
      <c r="A170" s="26">
        <v>3</v>
      </c>
      <c r="B170" s="47" t="s">
        <v>585</v>
      </c>
      <c r="C170" s="27" t="s">
        <v>586</v>
      </c>
      <c r="D170" s="26">
        <v>60000</v>
      </c>
      <c r="E170" s="28">
        <v>20000</v>
      </c>
      <c r="F170" s="26" t="s">
        <v>49</v>
      </c>
      <c r="G170" s="26" t="s">
        <v>43</v>
      </c>
      <c r="H170" s="27" t="s">
        <v>587</v>
      </c>
      <c r="I170" s="27" t="s">
        <v>588</v>
      </c>
      <c r="J170" s="27" t="s">
        <v>249</v>
      </c>
      <c r="K170" s="56" t="s">
        <v>25</v>
      </c>
      <c r="L170" s="26" t="s">
        <v>580</v>
      </c>
      <c r="M170" s="41">
        <v>15</v>
      </c>
      <c r="Q170" s="4" t="s">
        <v>27</v>
      </c>
    </row>
    <row r="171" s="4" customFormat="1" ht="40.5" spans="1:17">
      <c r="A171" s="26">
        <v>4</v>
      </c>
      <c r="B171" s="54" t="s">
        <v>589</v>
      </c>
      <c r="C171" s="27" t="s">
        <v>590</v>
      </c>
      <c r="D171" s="26">
        <v>28000</v>
      </c>
      <c r="E171" s="28">
        <v>13000</v>
      </c>
      <c r="F171" s="26" t="s">
        <v>49</v>
      </c>
      <c r="G171" s="26" t="s">
        <v>40</v>
      </c>
      <c r="H171" s="27" t="s">
        <v>591</v>
      </c>
      <c r="I171" s="27" t="s">
        <v>592</v>
      </c>
      <c r="J171" s="27" t="s">
        <v>520</v>
      </c>
      <c r="K171" s="50" t="s">
        <v>25</v>
      </c>
      <c r="L171" s="55" t="s">
        <v>580</v>
      </c>
      <c r="M171" s="41">
        <v>19</v>
      </c>
      <c r="Q171" s="5" t="s">
        <v>27</v>
      </c>
    </row>
    <row r="172" s="4" customFormat="1" ht="40.5" spans="1:17">
      <c r="A172" s="26">
        <v>5</v>
      </c>
      <c r="B172" s="24" t="s">
        <v>593</v>
      </c>
      <c r="C172" s="27" t="s">
        <v>594</v>
      </c>
      <c r="D172" s="26">
        <v>120000</v>
      </c>
      <c r="E172" s="28">
        <v>25000</v>
      </c>
      <c r="F172" s="26" t="s">
        <v>31</v>
      </c>
      <c r="G172" s="26" t="s">
        <v>107</v>
      </c>
      <c r="H172" s="27" t="s">
        <v>595</v>
      </c>
      <c r="I172" s="27" t="s">
        <v>596</v>
      </c>
      <c r="J172" s="27" t="s">
        <v>186</v>
      </c>
      <c r="K172" s="26" t="s">
        <v>25</v>
      </c>
      <c r="L172" s="26" t="s">
        <v>580</v>
      </c>
      <c r="M172" s="4">
        <v>32</v>
      </c>
      <c r="Q172" s="4" t="s">
        <v>27</v>
      </c>
    </row>
    <row r="173" s="4" customFormat="1" ht="40.5" spans="1:17">
      <c r="A173" s="26">
        <v>6</v>
      </c>
      <c r="B173" s="24" t="s">
        <v>597</v>
      </c>
      <c r="C173" s="27" t="s">
        <v>598</v>
      </c>
      <c r="D173" s="26">
        <v>25300</v>
      </c>
      <c r="E173" s="28">
        <v>18500</v>
      </c>
      <c r="F173" s="26" t="s">
        <v>49</v>
      </c>
      <c r="G173" s="26" t="s">
        <v>43</v>
      </c>
      <c r="H173" s="27" t="s">
        <v>599</v>
      </c>
      <c r="I173" s="27" t="s">
        <v>600</v>
      </c>
      <c r="J173" s="27" t="s">
        <v>78</v>
      </c>
      <c r="K173" s="26" t="s">
        <v>25</v>
      </c>
      <c r="L173" s="26" t="s">
        <v>580</v>
      </c>
      <c r="M173" s="41">
        <v>48</v>
      </c>
      <c r="Q173" s="4" t="s">
        <v>27</v>
      </c>
    </row>
    <row r="174" s="4" customFormat="1" ht="81" spans="1:17">
      <c r="A174" s="26">
        <v>7</v>
      </c>
      <c r="B174" s="24" t="s">
        <v>601</v>
      </c>
      <c r="C174" s="27" t="s">
        <v>602</v>
      </c>
      <c r="D174" s="26">
        <v>30000</v>
      </c>
      <c r="E174" s="28">
        <v>12000</v>
      </c>
      <c r="F174" s="26" t="s">
        <v>49</v>
      </c>
      <c r="G174" s="26" t="s">
        <v>138</v>
      </c>
      <c r="H174" s="27" t="s">
        <v>427</v>
      </c>
      <c r="I174" s="27" t="s">
        <v>603</v>
      </c>
      <c r="J174" s="27" t="s">
        <v>87</v>
      </c>
      <c r="K174" s="26" t="s">
        <v>25</v>
      </c>
      <c r="L174" s="26" t="s">
        <v>580</v>
      </c>
      <c r="M174" s="41">
        <v>74</v>
      </c>
      <c r="Q174" s="4" t="s">
        <v>27</v>
      </c>
    </row>
    <row r="175" s="4" customFormat="1" ht="81" spans="1:17">
      <c r="A175" s="26">
        <v>8</v>
      </c>
      <c r="B175" s="27" t="s">
        <v>604</v>
      </c>
      <c r="C175" s="27" t="s">
        <v>605</v>
      </c>
      <c r="D175" s="26">
        <v>30000</v>
      </c>
      <c r="E175" s="28">
        <v>20000</v>
      </c>
      <c r="F175" s="26" t="s">
        <v>284</v>
      </c>
      <c r="G175" s="26" t="s">
        <v>107</v>
      </c>
      <c r="H175" s="27" t="s">
        <v>606</v>
      </c>
      <c r="I175" s="27" t="s">
        <v>607</v>
      </c>
      <c r="J175" s="27" t="s">
        <v>24</v>
      </c>
      <c r="K175" s="42" t="s">
        <v>25</v>
      </c>
      <c r="L175" s="26" t="s">
        <v>580</v>
      </c>
      <c r="M175" s="41">
        <v>134</v>
      </c>
      <c r="Q175" s="40" t="s">
        <v>27</v>
      </c>
    </row>
    <row r="176" s="4" customFormat="1" ht="54" spans="1:17">
      <c r="A176" s="26">
        <v>9</v>
      </c>
      <c r="B176" s="24" t="s">
        <v>608</v>
      </c>
      <c r="C176" s="27" t="s">
        <v>609</v>
      </c>
      <c r="D176" s="26">
        <v>25000</v>
      </c>
      <c r="E176" s="28">
        <v>5000</v>
      </c>
      <c r="F176" s="26" t="s">
        <v>31</v>
      </c>
      <c r="G176" s="26" t="s">
        <v>32</v>
      </c>
      <c r="H176" s="27" t="s">
        <v>610</v>
      </c>
      <c r="I176" s="27" t="s">
        <v>611</v>
      </c>
      <c r="J176" s="27" t="s">
        <v>145</v>
      </c>
      <c r="K176" s="26" t="s">
        <v>25</v>
      </c>
      <c r="L176" s="26" t="s">
        <v>580</v>
      </c>
      <c r="M176" s="41">
        <v>140</v>
      </c>
      <c r="Q176" s="40" t="s">
        <v>27</v>
      </c>
    </row>
    <row r="177" s="4" customFormat="1" ht="135" spans="1:17">
      <c r="A177" s="26">
        <v>10</v>
      </c>
      <c r="B177" s="24" t="s">
        <v>612</v>
      </c>
      <c r="C177" s="27" t="s">
        <v>613</v>
      </c>
      <c r="D177" s="26">
        <v>30000</v>
      </c>
      <c r="E177" s="28">
        <v>8000</v>
      </c>
      <c r="F177" s="26" t="s">
        <v>31</v>
      </c>
      <c r="G177" s="26" t="s">
        <v>40</v>
      </c>
      <c r="H177" s="27" t="s">
        <v>610</v>
      </c>
      <c r="I177" s="27" t="s">
        <v>614</v>
      </c>
      <c r="J177" s="27" t="s">
        <v>145</v>
      </c>
      <c r="K177" s="26" t="s">
        <v>25</v>
      </c>
      <c r="L177" s="26" t="s">
        <v>580</v>
      </c>
      <c r="M177" s="41">
        <v>141</v>
      </c>
      <c r="Q177" s="40" t="s">
        <v>27</v>
      </c>
    </row>
    <row r="178" s="4" customFormat="1" ht="40.5" spans="1:17">
      <c r="A178" s="26">
        <v>11</v>
      </c>
      <c r="B178" s="24" t="s">
        <v>615</v>
      </c>
      <c r="C178" s="27" t="s">
        <v>616</v>
      </c>
      <c r="D178" s="26">
        <v>29160.23</v>
      </c>
      <c r="E178" s="28">
        <v>15000</v>
      </c>
      <c r="F178" s="26" t="s">
        <v>39</v>
      </c>
      <c r="G178" s="26" t="s">
        <v>177</v>
      </c>
      <c r="H178" s="27" t="s">
        <v>617</v>
      </c>
      <c r="I178" s="27" t="s">
        <v>618</v>
      </c>
      <c r="J178" s="27" t="s">
        <v>145</v>
      </c>
      <c r="K178" s="26" t="s">
        <v>25</v>
      </c>
      <c r="L178" s="26" t="s">
        <v>580</v>
      </c>
      <c r="M178" s="41">
        <v>149</v>
      </c>
      <c r="Q178" s="40" t="s">
        <v>27</v>
      </c>
    </row>
    <row r="179" s="4" customFormat="1" ht="54" spans="1:17">
      <c r="A179" s="26">
        <v>12</v>
      </c>
      <c r="B179" s="24" t="s">
        <v>619</v>
      </c>
      <c r="C179" s="27" t="s">
        <v>620</v>
      </c>
      <c r="D179" s="26">
        <v>35000</v>
      </c>
      <c r="E179" s="28">
        <v>8800</v>
      </c>
      <c r="F179" s="26" t="s">
        <v>31</v>
      </c>
      <c r="G179" s="26" t="s">
        <v>160</v>
      </c>
      <c r="H179" s="27" t="s">
        <v>621</v>
      </c>
      <c r="I179" s="27" t="s">
        <v>622</v>
      </c>
      <c r="J179" s="27" t="s">
        <v>52</v>
      </c>
      <c r="K179" s="26" t="s">
        <v>25</v>
      </c>
      <c r="L179" s="26" t="s">
        <v>580</v>
      </c>
      <c r="M179" s="41">
        <v>157</v>
      </c>
      <c r="Q179" s="4" t="s">
        <v>27</v>
      </c>
    </row>
    <row r="180" s="1" customFormat="1" ht="13.5" spans="1:25">
      <c r="A180" s="21"/>
      <c r="B180" s="18" t="s">
        <v>623</v>
      </c>
      <c r="C180" s="19">
        <f>COUNTA(C181:C191)</f>
        <v>11</v>
      </c>
      <c r="D180" s="17">
        <f>SUM(D181:D191)</f>
        <v>703878.95</v>
      </c>
      <c r="E180" s="17">
        <f>SUM(E181:E191)</f>
        <v>153747</v>
      </c>
      <c r="F180" s="22"/>
      <c r="G180" s="22"/>
      <c r="H180" s="23"/>
      <c r="I180" s="23"/>
      <c r="J180" s="23"/>
      <c r="K180" s="40"/>
      <c r="L180" s="40"/>
      <c r="M180" s="40"/>
      <c r="N180" s="40"/>
      <c r="O180" s="40"/>
      <c r="P180" s="40"/>
      <c r="Q180" s="40"/>
      <c r="R180" s="40"/>
      <c r="S180" s="40"/>
      <c r="T180" s="40"/>
      <c r="U180" s="40"/>
      <c r="V180" s="40"/>
      <c r="W180" s="40"/>
      <c r="X180" s="40"/>
      <c r="Y180" s="40"/>
    </row>
    <row r="181" s="9" customFormat="1" ht="54" spans="1:17">
      <c r="A181" s="26">
        <v>1</v>
      </c>
      <c r="B181" s="54" t="s">
        <v>624</v>
      </c>
      <c r="C181" s="27" t="s">
        <v>625</v>
      </c>
      <c r="D181" s="26">
        <v>18000</v>
      </c>
      <c r="E181" s="28">
        <v>7000</v>
      </c>
      <c r="F181" s="26" t="s">
        <v>368</v>
      </c>
      <c r="G181" s="26" t="s">
        <v>160</v>
      </c>
      <c r="H181" s="27" t="s">
        <v>626</v>
      </c>
      <c r="I181" s="27" t="s">
        <v>627</v>
      </c>
      <c r="J181" s="27" t="s">
        <v>520</v>
      </c>
      <c r="K181" s="50" t="s">
        <v>25</v>
      </c>
      <c r="L181" s="55" t="s">
        <v>628</v>
      </c>
      <c r="M181" s="41">
        <v>16</v>
      </c>
      <c r="Q181" s="5" t="s">
        <v>27</v>
      </c>
    </row>
    <row r="182" s="9" customFormat="1" ht="94.5" spans="1:17">
      <c r="A182" s="26">
        <v>2</v>
      </c>
      <c r="B182" s="54" t="s">
        <v>629</v>
      </c>
      <c r="C182" s="27" t="s">
        <v>630</v>
      </c>
      <c r="D182" s="26">
        <v>130000</v>
      </c>
      <c r="E182" s="28">
        <v>45000</v>
      </c>
      <c r="F182" s="26" t="s">
        <v>39</v>
      </c>
      <c r="G182" s="26" t="s">
        <v>160</v>
      </c>
      <c r="H182" s="27" t="s">
        <v>631</v>
      </c>
      <c r="I182" s="27" t="s">
        <v>632</v>
      </c>
      <c r="J182" s="27" t="s">
        <v>520</v>
      </c>
      <c r="K182" s="50" t="s">
        <v>25</v>
      </c>
      <c r="L182" s="55" t="s">
        <v>628</v>
      </c>
      <c r="M182" s="41">
        <v>17</v>
      </c>
      <c r="Q182" s="5" t="s">
        <v>27</v>
      </c>
    </row>
    <row r="183" s="9" customFormat="1" ht="243" spans="1:17">
      <c r="A183" s="26">
        <v>3</v>
      </c>
      <c r="B183" s="54" t="s">
        <v>633</v>
      </c>
      <c r="C183" s="27" t="s">
        <v>634</v>
      </c>
      <c r="D183" s="26">
        <v>400000</v>
      </c>
      <c r="E183" s="28">
        <v>20000</v>
      </c>
      <c r="F183" s="26" t="s">
        <v>368</v>
      </c>
      <c r="G183" s="26" t="s">
        <v>32</v>
      </c>
      <c r="H183" s="27" t="s">
        <v>631</v>
      </c>
      <c r="I183" s="27" t="s">
        <v>635</v>
      </c>
      <c r="J183" s="27" t="s">
        <v>520</v>
      </c>
      <c r="K183" s="50" t="s">
        <v>25</v>
      </c>
      <c r="L183" s="55" t="s">
        <v>628</v>
      </c>
      <c r="M183" s="41">
        <v>18</v>
      </c>
      <c r="Q183" s="5" t="s">
        <v>27</v>
      </c>
    </row>
    <row r="184" s="4" customFormat="1" ht="40.5" spans="1:17">
      <c r="A184" s="26">
        <v>4</v>
      </c>
      <c r="B184" s="24" t="s">
        <v>636</v>
      </c>
      <c r="C184" s="27" t="s">
        <v>637</v>
      </c>
      <c r="D184" s="26">
        <v>5000</v>
      </c>
      <c r="E184" s="28">
        <v>3000</v>
      </c>
      <c r="F184" s="26" t="s">
        <v>39</v>
      </c>
      <c r="G184" s="26" t="s">
        <v>418</v>
      </c>
      <c r="H184" s="27" t="s">
        <v>427</v>
      </c>
      <c r="I184" s="27" t="s">
        <v>638</v>
      </c>
      <c r="J184" s="27" t="s">
        <v>180</v>
      </c>
      <c r="K184" s="26" t="s">
        <v>25</v>
      </c>
      <c r="L184" s="26" t="s">
        <v>628</v>
      </c>
      <c r="M184" s="41">
        <v>24</v>
      </c>
      <c r="Q184" s="4" t="s">
        <v>27</v>
      </c>
    </row>
    <row r="185" s="4" customFormat="1" ht="40.5" spans="1:17">
      <c r="A185" s="26">
        <v>5</v>
      </c>
      <c r="B185" s="24" t="s">
        <v>639</v>
      </c>
      <c r="C185" s="27" t="s">
        <v>640</v>
      </c>
      <c r="D185" s="26">
        <v>25677.16</v>
      </c>
      <c r="E185" s="28">
        <v>25000</v>
      </c>
      <c r="F185" s="26" t="s">
        <v>49</v>
      </c>
      <c r="G185" s="26" t="s">
        <v>418</v>
      </c>
      <c r="H185" s="27" t="s">
        <v>641</v>
      </c>
      <c r="I185" s="27" t="s">
        <v>642</v>
      </c>
      <c r="J185" s="27" t="s">
        <v>78</v>
      </c>
      <c r="K185" s="26" t="s">
        <v>25</v>
      </c>
      <c r="L185" s="26" t="s">
        <v>628</v>
      </c>
      <c r="M185" s="41">
        <v>45</v>
      </c>
      <c r="Q185" s="4" t="s">
        <v>27</v>
      </c>
    </row>
    <row r="186" s="4" customFormat="1" ht="189" spans="1:17">
      <c r="A186" s="26">
        <v>6</v>
      </c>
      <c r="B186" s="33" t="s">
        <v>643</v>
      </c>
      <c r="C186" s="27" t="s">
        <v>644</v>
      </c>
      <c r="D186" s="26">
        <v>18441.66</v>
      </c>
      <c r="E186" s="28">
        <v>6147</v>
      </c>
      <c r="F186" s="26" t="s">
        <v>39</v>
      </c>
      <c r="G186" s="26" t="s">
        <v>177</v>
      </c>
      <c r="H186" s="27" t="s">
        <v>645</v>
      </c>
      <c r="I186" s="27" t="s">
        <v>646</v>
      </c>
      <c r="J186" s="27" t="s">
        <v>129</v>
      </c>
      <c r="K186" s="42" t="s">
        <v>25</v>
      </c>
      <c r="L186" s="26" t="s">
        <v>628</v>
      </c>
      <c r="M186" s="41">
        <v>89</v>
      </c>
      <c r="Q186" s="4" t="s">
        <v>27</v>
      </c>
    </row>
    <row r="187" s="4" customFormat="1" ht="54" spans="1:17">
      <c r="A187" s="26">
        <v>7</v>
      </c>
      <c r="B187" s="27" t="s">
        <v>647</v>
      </c>
      <c r="C187" s="27" t="s">
        <v>648</v>
      </c>
      <c r="D187" s="28">
        <v>13116</v>
      </c>
      <c r="E187" s="28">
        <v>4000</v>
      </c>
      <c r="F187" s="26" t="s">
        <v>39</v>
      </c>
      <c r="G187" s="26" t="s">
        <v>55</v>
      </c>
      <c r="H187" s="27" t="s">
        <v>200</v>
      </c>
      <c r="I187" s="27" t="s">
        <v>204</v>
      </c>
      <c r="J187" s="27" t="s">
        <v>129</v>
      </c>
      <c r="K187" s="42" t="s">
        <v>25</v>
      </c>
      <c r="L187" s="26" t="s">
        <v>628</v>
      </c>
      <c r="M187" s="41">
        <v>91</v>
      </c>
      <c r="Q187" s="4" t="s">
        <v>27</v>
      </c>
    </row>
    <row r="188" s="4" customFormat="1" ht="54" spans="1:17">
      <c r="A188" s="26">
        <v>8</v>
      </c>
      <c r="B188" s="33" t="s">
        <v>649</v>
      </c>
      <c r="C188" s="27" t="s">
        <v>650</v>
      </c>
      <c r="D188" s="26">
        <v>8021.2</v>
      </c>
      <c r="E188" s="28">
        <v>5000</v>
      </c>
      <c r="F188" s="26" t="s">
        <v>49</v>
      </c>
      <c r="G188" s="26" t="s">
        <v>55</v>
      </c>
      <c r="H188" s="27" t="s">
        <v>200</v>
      </c>
      <c r="I188" s="27" t="s">
        <v>204</v>
      </c>
      <c r="J188" s="27" t="s">
        <v>129</v>
      </c>
      <c r="K188" s="42" t="s">
        <v>25</v>
      </c>
      <c r="L188" s="26" t="s">
        <v>628</v>
      </c>
      <c r="M188" s="41">
        <v>94</v>
      </c>
      <c r="Q188" s="4" t="s">
        <v>27</v>
      </c>
    </row>
    <row r="189" s="4" customFormat="1" ht="40.5" spans="1:17">
      <c r="A189" s="26">
        <v>9</v>
      </c>
      <c r="B189" s="27" t="s">
        <v>651</v>
      </c>
      <c r="C189" s="27" t="s">
        <v>652</v>
      </c>
      <c r="D189" s="26">
        <v>8000</v>
      </c>
      <c r="E189" s="28">
        <v>2600</v>
      </c>
      <c r="F189" s="26" t="s">
        <v>39</v>
      </c>
      <c r="G189" s="26" t="s">
        <v>21</v>
      </c>
      <c r="H189" s="27" t="s">
        <v>653</v>
      </c>
      <c r="I189" s="27" t="s">
        <v>654</v>
      </c>
      <c r="J189" s="27" t="s">
        <v>129</v>
      </c>
      <c r="K189" s="42" t="s">
        <v>25</v>
      </c>
      <c r="L189" s="26" t="s">
        <v>628</v>
      </c>
      <c r="M189" s="41">
        <v>96</v>
      </c>
      <c r="Q189" s="4" t="s">
        <v>27</v>
      </c>
    </row>
    <row r="190" s="4" customFormat="1" ht="94.5" spans="1:17">
      <c r="A190" s="26">
        <v>10</v>
      </c>
      <c r="B190" s="27" t="s">
        <v>655</v>
      </c>
      <c r="C190" s="27" t="s">
        <v>656</v>
      </c>
      <c r="D190" s="26">
        <v>34500</v>
      </c>
      <c r="E190" s="28">
        <v>11000</v>
      </c>
      <c r="F190" s="26" t="s">
        <v>39</v>
      </c>
      <c r="G190" s="26" t="s">
        <v>107</v>
      </c>
      <c r="H190" s="27" t="s">
        <v>657</v>
      </c>
      <c r="I190" s="27" t="s">
        <v>658</v>
      </c>
      <c r="J190" s="27" t="s">
        <v>110</v>
      </c>
      <c r="K190" s="42" t="s">
        <v>25</v>
      </c>
      <c r="L190" s="26" t="s">
        <v>628</v>
      </c>
      <c r="M190" s="41">
        <v>118</v>
      </c>
      <c r="Q190" s="4" t="s">
        <v>27</v>
      </c>
    </row>
    <row r="191" s="4" customFormat="1" ht="162" spans="1:17">
      <c r="A191" s="26">
        <v>11</v>
      </c>
      <c r="B191" s="24" t="s">
        <v>659</v>
      </c>
      <c r="C191" s="27" t="s">
        <v>660</v>
      </c>
      <c r="D191" s="26">
        <v>43122.93</v>
      </c>
      <c r="E191" s="28">
        <v>25000</v>
      </c>
      <c r="F191" s="26" t="s">
        <v>31</v>
      </c>
      <c r="G191" s="26" t="s">
        <v>418</v>
      </c>
      <c r="H191" s="27" t="s">
        <v>661</v>
      </c>
      <c r="I191" s="27" t="s">
        <v>238</v>
      </c>
      <c r="J191" s="27" t="s">
        <v>145</v>
      </c>
      <c r="K191" s="26" t="s">
        <v>25</v>
      </c>
      <c r="L191" s="26" t="s">
        <v>628</v>
      </c>
      <c r="M191" s="41">
        <v>145</v>
      </c>
      <c r="Q191" s="40" t="s">
        <v>27</v>
      </c>
    </row>
    <row r="192" s="1" customFormat="1" ht="13.5" spans="1:25">
      <c r="A192" s="21"/>
      <c r="B192" s="18" t="s">
        <v>662</v>
      </c>
      <c r="C192" s="19">
        <f>SUM(C193,C200,C205,C207,C209)</f>
        <v>28</v>
      </c>
      <c r="D192" s="17">
        <f>SUM(D193,D200,D205,D207,D209)</f>
        <v>629532.97</v>
      </c>
      <c r="E192" s="17">
        <f>SUM(E193,E200,E205,E207,E209)</f>
        <v>241965.51</v>
      </c>
      <c r="F192" s="22"/>
      <c r="G192" s="22"/>
      <c r="H192" s="23"/>
      <c r="I192" s="23"/>
      <c r="J192" s="23"/>
      <c r="K192" s="40"/>
      <c r="L192" s="40"/>
      <c r="M192" s="40"/>
      <c r="N192" s="40"/>
      <c r="O192" s="40"/>
      <c r="P192" s="40"/>
      <c r="Q192" s="40"/>
      <c r="R192" s="40"/>
      <c r="S192" s="40"/>
      <c r="T192" s="40"/>
      <c r="U192" s="40"/>
      <c r="V192" s="40"/>
      <c r="W192" s="40"/>
      <c r="X192" s="40"/>
      <c r="Y192" s="40"/>
    </row>
    <row r="193" s="1" customFormat="1" ht="13.5" spans="1:25">
      <c r="A193" s="21"/>
      <c r="B193" s="18" t="s">
        <v>663</v>
      </c>
      <c r="C193" s="19">
        <f>SUM(C194,C196)</f>
        <v>4</v>
      </c>
      <c r="D193" s="17">
        <f>SUM(D194,D196)</f>
        <v>49043.13</v>
      </c>
      <c r="E193" s="17">
        <f>SUM(E194,E196)</f>
        <v>24000</v>
      </c>
      <c r="F193" s="22"/>
      <c r="G193" s="22"/>
      <c r="H193" s="23"/>
      <c r="I193" s="23"/>
      <c r="J193" s="23"/>
      <c r="K193" s="40"/>
      <c r="L193" s="40"/>
      <c r="M193" s="40"/>
      <c r="N193" s="40"/>
      <c r="O193" s="40"/>
      <c r="P193" s="40"/>
      <c r="Q193" s="40"/>
      <c r="R193" s="40"/>
      <c r="S193" s="40"/>
      <c r="T193" s="40"/>
      <c r="U193" s="40"/>
      <c r="V193" s="40"/>
      <c r="W193" s="40"/>
      <c r="X193" s="40"/>
      <c r="Y193" s="40"/>
    </row>
    <row r="194" s="1" customFormat="1" ht="13.5" spans="1:25">
      <c r="A194" s="21"/>
      <c r="B194" s="18" t="s">
        <v>664</v>
      </c>
      <c r="C194" s="19">
        <f>COUNTA(C195)</f>
        <v>1</v>
      </c>
      <c r="D194" s="17">
        <f>SUM(D195)</f>
        <v>5000</v>
      </c>
      <c r="E194" s="17">
        <f>SUM(E195)</f>
        <v>1000</v>
      </c>
      <c r="F194" s="22"/>
      <c r="G194" s="22"/>
      <c r="H194" s="23"/>
      <c r="I194" s="23"/>
      <c r="J194" s="23"/>
      <c r="K194" s="40"/>
      <c r="L194" s="40"/>
      <c r="M194" s="40"/>
      <c r="N194" s="40"/>
      <c r="O194" s="40"/>
      <c r="P194" s="40"/>
      <c r="Q194" s="40"/>
      <c r="R194" s="40"/>
      <c r="S194" s="40"/>
      <c r="T194" s="40"/>
      <c r="U194" s="40"/>
      <c r="V194" s="40"/>
      <c r="W194" s="40"/>
      <c r="X194" s="40"/>
      <c r="Y194" s="40"/>
    </row>
    <row r="195" s="4" customFormat="1" ht="54" spans="1:17">
      <c r="A195" s="26">
        <v>1</v>
      </c>
      <c r="B195" s="34" t="s">
        <v>665</v>
      </c>
      <c r="C195" s="27" t="s">
        <v>666</v>
      </c>
      <c r="D195" s="26">
        <v>5000</v>
      </c>
      <c r="E195" s="28">
        <v>1000</v>
      </c>
      <c r="F195" s="26" t="s">
        <v>49</v>
      </c>
      <c r="G195" s="26" t="s">
        <v>138</v>
      </c>
      <c r="H195" s="27" t="s">
        <v>667</v>
      </c>
      <c r="I195" s="27" t="s">
        <v>668</v>
      </c>
      <c r="J195" s="27" t="s">
        <v>171</v>
      </c>
      <c r="K195" s="44" t="s">
        <v>25</v>
      </c>
      <c r="L195" s="22" t="s">
        <v>669</v>
      </c>
      <c r="M195" s="41">
        <v>161</v>
      </c>
      <c r="Q195" s="5" t="s">
        <v>27</v>
      </c>
    </row>
    <row r="196" s="1" customFormat="1" ht="13.5" spans="1:25">
      <c r="A196" s="21"/>
      <c r="B196" s="18" t="s">
        <v>670</v>
      </c>
      <c r="C196" s="19">
        <f>COUNTA(C197:C199)</f>
        <v>3</v>
      </c>
      <c r="D196" s="17">
        <f>SUM(D197:D199)</f>
        <v>44043.13</v>
      </c>
      <c r="E196" s="17">
        <f>SUM(E197:E199)</f>
        <v>23000</v>
      </c>
      <c r="F196" s="22"/>
      <c r="G196" s="22"/>
      <c r="H196" s="23"/>
      <c r="I196" s="23"/>
      <c r="J196" s="23"/>
      <c r="K196" s="40"/>
      <c r="L196" s="40"/>
      <c r="M196" s="40"/>
      <c r="N196" s="40"/>
      <c r="O196" s="40"/>
      <c r="P196" s="40"/>
      <c r="Q196" s="40"/>
      <c r="R196" s="40"/>
      <c r="S196" s="40"/>
      <c r="T196" s="40"/>
      <c r="U196" s="40"/>
      <c r="V196" s="40"/>
      <c r="W196" s="40"/>
      <c r="X196" s="40"/>
      <c r="Y196" s="40"/>
    </row>
    <row r="197" s="4" customFormat="1" ht="189" spans="1:17">
      <c r="A197" s="26">
        <v>1</v>
      </c>
      <c r="B197" s="24" t="s">
        <v>671</v>
      </c>
      <c r="C197" s="27" t="s">
        <v>672</v>
      </c>
      <c r="D197" s="26">
        <v>15532.3</v>
      </c>
      <c r="E197" s="28">
        <v>4000</v>
      </c>
      <c r="F197" s="26" t="s">
        <v>49</v>
      </c>
      <c r="G197" s="26" t="s">
        <v>40</v>
      </c>
      <c r="H197" s="27" t="s">
        <v>673</v>
      </c>
      <c r="I197" s="27" t="s">
        <v>674</v>
      </c>
      <c r="J197" s="27" t="s">
        <v>68</v>
      </c>
      <c r="K197" s="26" t="s">
        <v>25</v>
      </c>
      <c r="L197" s="21" t="s">
        <v>675</v>
      </c>
      <c r="M197" s="41">
        <v>36</v>
      </c>
      <c r="Q197" s="4" t="s">
        <v>27</v>
      </c>
    </row>
    <row r="198" s="4" customFormat="1" ht="148.5" spans="1:17">
      <c r="A198" s="26">
        <v>2</v>
      </c>
      <c r="B198" s="24" t="s">
        <v>676</v>
      </c>
      <c r="C198" s="27" t="s">
        <v>677</v>
      </c>
      <c r="D198" s="26">
        <v>23310.83</v>
      </c>
      <c r="E198" s="28">
        <v>15000</v>
      </c>
      <c r="F198" s="26" t="s">
        <v>39</v>
      </c>
      <c r="G198" s="26" t="s">
        <v>160</v>
      </c>
      <c r="H198" s="27" t="s">
        <v>678</v>
      </c>
      <c r="I198" s="27" t="s">
        <v>679</v>
      </c>
      <c r="J198" s="27" t="s">
        <v>78</v>
      </c>
      <c r="K198" s="26" t="s">
        <v>25</v>
      </c>
      <c r="L198" s="26" t="s">
        <v>675</v>
      </c>
      <c r="M198" s="41">
        <v>49</v>
      </c>
      <c r="Q198" s="4" t="s">
        <v>27</v>
      </c>
    </row>
    <row r="199" s="4" customFormat="1" ht="40.5" spans="1:17">
      <c r="A199" s="26">
        <v>3</v>
      </c>
      <c r="B199" s="27" t="s">
        <v>680</v>
      </c>
      <c r="C199" s="27" t="s">
        <v>681</v>
      </c>
      <c r="D199" s="26">
        <v>5200</v>
      </c>
      <c r="E199" s="28">
        <v>4000</v>
      </c>
      <c r="F199" s="26" t="s">
        <v>49</v>
      </c>
      <c r="G199" s="26" t="s">
        <v>418</v>
      </c>
      <c r="H199" s="27" t="s">
        <v>682</v>
      </c>
      <c r="I199" s="27" t="s">
        <v>683</v>
      </c>
      <c r="J199" s="27" t="s">
        <v>46</v>
      </c>
      <c r="K199" s="42" t="s">
        <v>25</v>
      </c>
      <c r="L199" s="26" t="s">
        <v>675</v>
      </c>
      <c r="M199" s="41">
        <v>109</v>
      </c>
      <c r="Q199" s="4" t="s">
        <v>27</v>
      </c>
    </row>
    <row r="200" s="1" customFormat="1" ht="13.5" spans="1:25">
      <c r="A200" s="21"/>
      <c r="B200" s="18" t="s">
        <v>684</v>
      </c>
      <c r="C200" s="19">
        <f>COUNTA(C201:C204)</f>
        <v>4</v>
      </c>
      <c r="D200" s="17">
        <f>SUM(D201:D204)</f>
        <v>112718.98</v>
      </c>
      <c r="E200" s="17">
        <f>SUM(E201:E204)</f>
        <v>26504.51</v>
      </c>
      <c r="F200" s="22"/>
      <c r="G200" s="22"/>
      <c r="H200" s="23"/>
      <c r="I200" s="23"/>
      <c r="J200" s="23"/>
      <c r="K200" s="40"/>
      <c r="L200" s="40"/>
      <c r="M200" s="40"/>
      <c r="N200" s="40"/>
      <c r="O200" s="40"/>
      <c r="P200" s="40"/>
      <c r="Q200" s="40"/>
      <c r="R200" s="40"/>
      <c r="S200" s="40"/>
      <c r="T200" s="40"/>
      <c r="U200" s="40"/>
      <c r="V200" s="40"/>
      <c r="W200" s="40"/>
      <c r="X200" s="40"/>
      <c r="Y200" s="40"/>
    </row>
    <row r="201" s="9" customFormat="1" ht="54" spans="1:17">
      <c r="A201" s="26">
        <v>1</v>
      </c>
      <c r="B201" s="24" t="s">
        <v>685</v>
      </c>
      <c r="C201" s="27" t="s">
        <v>686</v>
      </c>
      <c r="D201" s="26">
        <v>12100</v>
      </c>
      <c r="E201" s="28">
        <v>3000</v>
      </c>
      <c r="F201" s="26" t="s">
        <v>31</v>
      </c>
      <c r="G201" s="26" t="s">
        <v>32</v>
      </c>
      <c r="H201" s="27" t="s">
        <v>427</v>
      </c>
      <c r="I201" s="27" t="s">
        <v>687</v>
      </c>
      <c r="J201" s="27" t="s">
        <v>87</v>
      </c>
      <c r="K201" s="26" t="s">
        <v>25</v>
      </c>
      <c r="L201" s="26" t="s">
        <v>688</v>
      </c>
      <c r="M201" s="41">
        <v>77</v>
      </c>
      <c r="Q201" s="4" t="s">
        <v>27</v>
      </c>
    </row>
    <row r="202" s="5" customFormat="1" ht="81" spans="1:17">
      <c r="A202" s="26">
        <v>2</v>
      </c>
      <c r="B202" s="57" t="s">
        <v>689</v>
      </c>
      <c r="C202" s="27" t="s">
        <v>690</v>
      </c>
      <c r="D202" s="26">
        <v>5005</v>
      </c>
      <c r="E202" s="28">
        <v>5004.51</v>
      </c>
      <c r="F202" s="26" t="s">
        <v>176</v>
      </c>
      <c r="G202" s="26" t="s">
        <v>55</v>
      </c>
      <c r="H202" s="27" t="s">
        <v>691</v>
      </c>
      <c r="I202" s="27" t="s">
        <v>692</v>
      </c>
      <c r="J202" s="27" t="s">
        <v>129</v>
      </c>
      <c r="K202" s="42" t="s">
        <v>25</v>
      </c>
      <c r="L202" s="26" t="s">
        <v>688</v>
      </c>
      <c r="M202" s="41">
        <v>100</v>
      </c>
      <c r="Q202" s="4" t="s">
        <v>27</v>
      </c>
    </row>
    <row r="203" s="5" customFormat="1" ht="175.5" spans="1:17">
      <c r="A203" s="26">
        <v>3</v>
      </c>
      <c r="B203" s="24" t="s">
        <v>693</v>
      </c>
      <c r="C203" s="27" t="s">
        <v>694</v>
      </c>
      <c r="D203" s="26">
        <v>10113.98</v>
      </c>
      <c r="E203" s="28">
        <v>6000</v>
      </c>
      <c r="F203" s="26" t="s">
        <v>49</v>
      </c>
      <c r="G203" s="26" t="s">
        <v>43</v>
      </c>
      <c r="H203" s="27" t="s">
        <v>695</v>
      </c>
      <c r="I203" s="27" t="s">
        <v>696</v>
      </c>
      <c r="J203" s="27" t="s">
        <v>145</v>
      </c>
      <c r="K203" s="26" t="s">
        <v>25</v>
      </c>
      <c r="L203" s="26" t="s">
        <v>688</v>
      </c>
      <c r="M203" s="41">
        <v>150</v>
      </c>
      <c r="Q203" s="40" t="s">
        <v>27</v>
      </c>
    </row>
    <row r="204" s="5" customFormat="1" ht="40.5" spans="1:17">
      <c r="A204" s="26">
        <v>4</v>
      </c>
      <c r="B204" s="34" t="s">
        <v>697</v>
      </c>
      <c r="C204" s="27" t="s">
        <v>698</v>
      </c>
      <c r="D204" s="26">
        <v>85500</v>
      </c>
      <c r="E204" s="28">
        <v>12500</v>
      </c>
      <c r="F204" s="26" t="s">
        <v>49</v>
      </c>
      <c r="G204" s="26" t="s">
        <v>32</v>
      </c>
      <c r="H204" s="27" t="s">
        <v>699</v>
      </c>
      <c r="I204" s="27" t="s">
        <v>700</v>
      </c>
      <c r="J204" s="27" t="s">
        <v>701</v>
      </c>
      <c r="K204" s="44" t="s">
        <v>25</v>
      </c>
      <c r="L204" s="26" t="s">
        <v>688</v>
      </c>
      <c r="M204" s="41">
        <v>180</v>
      </c>
      <c r="Q204" s="4" t="s">
        <v>27</v>
      </c>
    </row>
    <row r="205" s="1" customFormat="1" ht="13.5" spans="1:25">
      <c r="A205" s="21"/>
      <c r="B205" s="18" t="s">
        <v>702</v>
      </c>
      <c r="C205" s="19">
        <f>COUNTA(C206:C206)</f>
        <v>1</v>
      </c>
      <c r="D205" s="17">
        <f>SUM(D206:D206)</f>
        <v>11485</v>
      </c>
      <c r="E205" s="17">
        <f>SUM(E206:E206)</f>
        <v>4000</v>
      </c>
      <c r="F205" s="22"/>
      <c r="G205" s="22"/>
      <c r="H205" s="23"/>
      <c r="I205" s="23"/>
      <c r="J205" s="23"/>
      <c r="K205" s="40"/>
      <c r="L205" s="40"/>
      <c r="M205" s="40"/>
      <c r="N205" s="40"/>
      <c r="O205" s="40"/>
      <c r="P205" s="40"/>
      <c r="Q205" s="40"/>
      <c r="R205" s="40"/>
      <c r="S205" s="40"/>
      <c r="T205" s="40"/>
      <c r="U205" s="40"/>
      <c r="V205" s="40"/>
      <c r="W205" s="40"/>
      <c r="X205" s="40"/>
      <c r="Y205" s="40"/>
    </row>
    <row r="206" s="1" customFormat="1" ht="256.5" spans="1:25">
      <c r="A206" s="21">
        <v>1</v>
      </c>
      <c r="B206" s="24" t="s">
        <v>703</v>
      </c>
      <c r="C206" s="24" t="s">
        <v>704</v>
      </c>
      <c r="D206" s="21">
        <v>11485</v>
      </c>
      <c r="E206" s="21">
        <v>4000</v>
      </c>
      <c r="F206" s="22" t="s">
        <v>39</v>
      </c>
      <c r="G206" s="22" t="s">
        <v>40</v>
      </c>
      <c r="H206" s="24" t="s">
        <v>705</v>
      </c>
      <c r="I206" s="24" t="s">
        <v>706</v>
      </c>
      <c r="J206" s="24" t="s">
        <v>35</v>
      </c>
      <c r="K206" s="43" t="s">
        <v>25</v>
      </c>
      <c r="L206" s="43" t="s">
        <v>707</v>
      </c>
      <c r="M206" s="43">
        <v>101</v>
      </c>
      <c r="N206" s="43"/>
      <c r="O206" s="43"/>
      <c r="P206" s="43"/>
      <c r="Q206" s="4" t="s">
        <v>27</v>
      </c>
      <c r="R206" s="43"/>
      <c r="S206" s="43"/>
      <c r="T206" s="43"/>
      <c r="U206" s="43"/>
      <c r="V206" s="43"/>
      <c r="W206" s="43"/>
      <c r="X206" s="43"/>
      <c r="Y206" s="43"/>
    </row>
    <row r="207" s="1" customFormat="1" ht="13.5" spans="1:25">
      <c r="A207" s="21"/>
      <c r="B207" s="18" t="s">
        <v>708</v>
      </c>
      <c r="C207" s="19">
        <f>COUNTA(C208)</f>
        <v>1</v>
      </c>
      <c r="D207" s="17">
        <f>SUM(D208)</f>
        <v>6280</v>
      </c>
      <c r="E207" s="17">
        <f>SUM(E208)</f>
        <v>2500</v>
      </c>
      <c r="F207" s="22"/>
      <c r="G207" s="22"/>
      <c r="H207" s="23"/>
      <c r="I207" s="23"/>
      <c r="J207" s="23"/>
      <c r="K207" s="40"/>
      <c r="L207" s="40"/>
      <c r="M207" s="40"/>
      <c r="N207" s="40"/>
      <c r="O207" s="40"/>
      <c r="P207" s="40"/>
      <c r="Q207" s="40"/>
      <c r="R207" s="40"/>
      <c r="S207" s="40"/>
      <c r="T207" s="40"/>
      <c r="U207" s="40"/>
      <c r="V207" s="40"/>
      <c r="W207" s="40"/>
      <c r="X207" s="40"/>
      <c r="Y207" s="40"/>
    </row>
    <row r="208" s="9" customFormat="1" ht="54" spans="1:17">
      <c r="A208" s="26">
        <v>1</v>
      </c>
      <c r="B208" s="57" t="s">
        <v>709</v>
      </c>
      <c r="C208" s="27" t="s">
        <v>710</v>
      </c>
      <c r="D208" s="26">
        <v>6280</v>
      </c>
      <c r="E208" s="28">
        <v>2500</v>
      </c>
      <c r="F208" s="26" t="s">
        <v>49</v>
      </c>
      <c r="G208" s="26" t="s">
        <v>55</v>
      </c>
      <c r="H208" s="27" t="s">
        <v>200</v>
      </c>
      <c r="I208" s="27" t="s">
        <v>204</v>
      </c>
      <c r="J208" s="27" t="s">
        <v>129</v>
      </c>
      <c r="K208" s="42" t="s">
        <v>25</v>
      </c>
      <c r="L208" s="26" t="s">
        <v>711</v>
      </c>
      <c r="M208" s="41">
        <v>97</v>
      </c>
      <c r="Q208" s="4" t="s">
        <v>27</v>
      </c>
    </row>
    <row r="209" s="1" customFormat="1" ht="13.5" spans="1:25">
      <c r="A209" s="21"/>
      <c r="B209" s="18" t="s">
        <v>712</v>
      </c>
      <c r="C209" s="19">
        <f>COUNTA(C210:C227)</f>
        <v>18</v>
      </c>
      <c r="D209" s="17">
        <f>SUM(D210:D227)</f>
        <v>450005.86</v>
      </c>
      <c r="E209" s="17">
        <f>SUM(E210:E227)</f>
        <v>184961</v>
      </c>
      <c r="F209" s="22"/>
      <c r="G209" s="22"/>
      <c r="H209" s="23"/>
      <c r="I209" s="23"/>
      <c r="J209" s="23"/>
      <c r="K209" s="40"/>
      <c r="L209" s="40"/>
      <c r="M209" s="40"/>
      <c r="N209" s="40"/>
      <c r="O209" s="40"/>
      <c r="P209" s="40"/>
      <c r="Q209" s="40"/>
      <c r="R209" s="40"/>
      <c r="S209" s="40"/>
      <c r="T209" s="40"/>
      <c r="U209" s="40"/>
      <c r="V209" s="40"/>
      <c r="W209" s="40"/>
      <c r="X209" s="40"/>
      <c r="Y209" s="40"/>
    </row>
    <row r="210" s="4" customFormat="1" ht="94.5" spans="1:17">
      <c r="A210" s="26">
        <v>1</v>
      </c>
      <c r="B210" s="24" t="s">
        <v>713</v>
      </c>
      <c r="C210" s="27" t="s">
        <v>714</v>
      </c>
      <c r="D210" s="26">
        <v>100000</v>
      </c>
      <c r="E210" s="28">
        <v>60000</v>
      </c>
      <c r="F210" s="26" t="s">
        <v>31</v>
      </c>
      <c r="G210" s="26" t="s">
        <v>43</v>
      </c>
      <c r="H210" s="27" t="s">
        <v>715</v>
      </c>
      <c r="I210" s="27" t="s">
        <v>716</v>
      </c>
      <c r="J210" s="27" t="s">
        <v>579</v>
      </c>
      <c r="K210" s="26" t="s">
        <v>25</v>
      </c>
      <c r="L210" s="26" t="s">
        <v>717</v>
      </c>
      <c r="M210" s="41">
        <v>1</v>
      </c>
      <c r="Q210" s="4" t="s">
        <v>27</v>
      </c>
    </row>
    <row r="211" s="4" customFormat="1" ht="54" spans="1:17">
      <c r="A211" s="26">
        <v>2</v>
      </c>
      <c r="B211" s="54" t="s">
        <v>718</v>
      </c>
      <c r="C211" s="27" t="s">
        <v>719</v>
      </c>
      <c r="D211" s="26">
        <v>10000</v>
      </c>
      <c r="E211" s="28">
        <v>2000</v>
      </c>
      <c r="F211" s="26" t="s">
        <v>31</v>
      </c>
      <c r="G211" s="26" t="s">
        <v>21</v>
      </c>
      <c r="H211" s="27" t="s">
        <v>382</v>
      </c>
      <c r="I211" s="27" t="s">
        <v>720</v>
      </c>
      <c r="J211" s="27" t="s">
        <v>249</v>
      </c>
      <c r="K211" s="55" t="s">
        <v>25</v>
      </c>
      <c r="L211" s="59" t="s">
        <v>717</v>
      </c>
      <c r="M211" s="41">
        <v>14</v>
      </c>
      <c r="Q211" s="4" t="s">
        <v>27</v>
      </c>
    </row>
    <row r="212" s="4" customFormat="1" ht="112" customHeight="1" spans="1:17">
      <c r="A212" s="26">
        <v>3</v>
      </c>
      <c r="B212" s="54" t="s">
        <v>721</v>
      </c>
      <c r="C212" s="27" t="s">
        <v>722</v>
      </c>
      <c r="D212" s="26">
        <v>75000</v>
      </c>
      <c r="E212" s="28">
        <v>28000</v>
      </c>
      <c r="F212" s="26" t="s">
        <v>31</v>
      </c>
      <c r="G212" s="26" t="s">
        <v>21</v>
      </c>
      <c r="H212" s="27" t="s">
        <v>626</v>
      </c>
      <c r="I212" s="27" t="s">
        <v>723</v>
      </c>
      <c r="J212" s="27" t="s">
        <v>520</v>
      </c>
      <c r="K212" s="50" t="s">
        <v>25</v>
      </c>
      <c r="L212" s="55" t="s">
        <v>717</v>
      </c>
      <c r="M212" s="41">
        <v>22</v>
      </c>
      <c r="Q212" s="5" t="s">
        <v>27</v>
      </c>
    </row>
    <row r="213" s="4" customFormat="1" ht="81" spans="1:17">
      <c r="A213" s="26">
        <v>4</v>
      </c>
      <c r="B213" s="24" t="s">
        <v>724</v>
      </c>
      <c r="C213" s="27" t="s">
        <v>725</v>
      </c>
      <c r="D213" s="26">
        <v>5286</v>
      </c>
      <c r="E213" s="28">
        <v>5286</v>
      </c>
      <c r="F213" s="26" t="s">
        <v>49</v>
      </c>
      <c r="G213" s="26" t="s">
        <v>138</v>
      </c>
      <c r="H213" s="27" t="s">
        <v>726</v>
      </c>
      <c r="I213" s="27" t="s">
        <v>727</v>
      </c>
      <c r="J213" s="27" t="s">
        <v>68</v>
      </c>
      <c r="K213" s="26" t="s">
        <v>25</v>
      </c>
      <c r="L213" s="26" t="s">
        <v>717</v>
      </c>
      <c r="M213" s="41">
        <v>44</v>
      </c>
      <c r="Q213" s="4" t="s">
        <v>27</v>
      </c>
    </row>
    <row r="214" s="4" customFormat="1" ht="40.5" spans="1:17">
      <c r="A214" s="26">
        <v>5</v>
      </c>
      <c r="B214" s="24" t="s">
        <v>728</v>
      </c>
      <c r="C214" s="27" t="s">
        <v>729</v>
      </c>
      <c r="D214" s="26">
        <v>50000</v>
      </c>
      <c r="E214" s="28">
        <v>25000</v>
      </c>
      <c r="F214" s="26" t="s">
        <v>39</v>
      </c>
      <c r="G214" s="26" t="s">
        <v>32</v>
      </c>
      <c r="H214" s="27" t="s">
        <v>730</v>
      </c>
      <c r="I214" s="27" t="s">
        <v>731</v>
      </c>
      <c r="J214" s="27" t="s">
        <v>78</v>
      </c>
      <c r="K214" s="26" t="s">
        <v>25</v>
      </c>
      <c r="L214" s="21" t="s">
        <v>717</v>
      </c>
      <c r="M214" s="41">
        <v>54</v>
      </c>
      <c r="Q214" s="4" t="s">
        <v>27</v>
      </c>
    </row>
    <row r="215" s="4" customFormat="1" ht="45" customHeight="1" spans="1:17">
      <c r="A215" s="26">
        <v>6</v>
      </c>
      <c r="B215" s="24" t="s">
        <v>732</v>
      </c>
      <c r="C215" s="27" t="s">
        <v>733</v>
      </c>
      <c r="D215" s="26">
        <v>11875</v>
      </c>
      <c r="E215" s="28">
        <v>9500</v>
      </c>
      <c r="F215" s="26" t="s">
        <v>39</v>
      </c>
      <c r="G215" s="26" t="s">
        <v>40</v>
      </c>
      <c r="H215" s="27" t="s">
        <v>734</v>
      </c>
      <c r="I215" s="27" t="s">
        <v>193</v>
      </c>
      <c r="J215" s="27" t="s">
        <v>87</v>
      </c>
      <c r="K215" s="26" t="s">
        <v>25</v>
      </c>
      <c r="L215" s="26" t="s">
        <v>717</v>
      </c>
      <c r="M215" s="41">
        <v>71</v>
      </c>
      <c r="Q215" s="4" t="s">
        <v>27</v>
      </c>
    </row>
    <row r="216" s="4" customFormat="1" ht="40.5" spans="1:17">
      <c r="A216" s="26">
        <v>7</v>
      </c>
      <c r="B216" s="24" t="s">
        <v>735</v>
      </c>
      <c r="C216" s="27" t="s">
        <v>736</v>
      </c>
      <c r="D216" s="26">
        <v>65200</v>
      </c>
      <c r="E216" s="28">
        <v>10000</v>
      </c>
      <c r="F216" s="26" t="s">
        <v>49</v>
      </c>
      <c r="G216" s="26" t="s">
        <v>43</v>
      </c>
      <c r="H216" s="27" t="s">
        <v>734</v>
      </c>
      <c r="I216" s="27" t="s">
        <v>193</v>
      </c>
      <c r="J216" s="27" t="s">
        <v>87</v>
      </c>
      <c r="K216" s="26" t="s">
        <v>25</v>
      </c>
      <c r="L216" s="26" t="s">
        <v>717</v>
      </c>
      <c r="M216" s="41">
        <v>72</v>
      </c>
      <c r="Q216" s="4" t="s">
        <v>27</v>
      </c>
    </row>
    <row r="217" s="4" customFormat="1" ht="67.5" spans="1:17">
      <c r="A217" s="26">
        <v>8</v>
      </c>
      <c r="B217" s="24" t="s">
        <v>737</v>
      </c>
      <c r="C217" s="27" t="s">
        <v>738</v>
      </c>
      <c r="D217" s="26">
        <v>47000</v>
      </c>
      <c r="E217" s="28">
        <v>15000</v>
      </c>
      <c r="F217" s="26" t="s">
        <v>31</v>
      </c>
      <c r="G217" s="26" t="s">
        <v>107</v>
      </c>
      <c r="H217" s="27" t="s">
        <v>427</v>
      </c>
      <c r="I217" s="27" t="s">
        <v>536</v>
      </c>
      <c r="J217" s="27" t="s">
        <v>87</v>
      </c>
      <c r="K217" s="26" t="s">
        <v>25</v>
      </c>
      <c r="L217" s="55" t="s">
        <v>717</v>
      </c>
      <c r="M217" s="41">
        <v>75</v>
      </c>
      <c r="Q217" s="4" t="s">
        <v>27</v>
      </c>
    </row>
    <row r="218" s="4" customFormat="1" ht="40.5" spans="1:17">
      <c r="A218" s="26">
        <v>9</v>
      </c>
      <c r="B218" s="24" t="s">
        <v>739</v>
      </c>
      <c r="C218" s="27" t="s">
        <v>740</v>
      </c>
      <c r="D218" s="26">
        <v>9880.11</v>
      </c>
      <c r="E218" s="28">
        <v>3000</v>
      </c>
      <c r="F218" s="26" t="s">
        <v>39</v>
      </c>
      <c r="G218" s="26" t="s">
        <v>160</v>
      </c>
      <c r="H218" s="27" t="s">
        <v>427</v>
      </c>
      <c r="I218" s="27" t="s">
        <v>193</v>
      </c>
      <c r="J218" s="27" t="s">
        <v>87</v>
      </c>
      <c r="K218" s="26" t="s">
        <v>25</v>
      </c>
      <c r="L218" s="26" t="s">
        <v>717</v>
      </c>
      <c r="M218" s="41">
        <v>76</v>
      </c>
      <c r="Q218" s="4" t="s">
        <v>27</v>
      </c>
    </row>
    <row r="219" s="4" customFormat="1" ht="297" spans="1:17">
      <c r="A219" s="26">
        <v>10</v>
      </c>
      <c r="B219" s="27" t="s">
        <v>741</v>
      </c>
      <c r="C219" s="27" t="s">
        <v>742</v>
      </c>
      <c r="D219" s="26">
        <v>8000</v>
      </c>
      <c r="E219" s="28">
        <v>200</v>
      </c>
      <c r="F219" s="26" t="s">
        <v>39</v>
      </c>
      <c r="G219" s="26" t="s">
        <v>138</v>
      </c>
      <c r="H219" s="27" t="s">
        <v>743</v>
      </c>
      <c r="I219" s="27" t="s">
        <v>744</v>
      </c>
      <c r="J219" s="27" t="s">
        <v>129</v>
      </c>
      <c r="K219" s="42" t="s">
        <v>25</v>
      </c>
      <c r="L219" s="26" t="s">
        <v>717</v>
      </c>
      <c r="M219" s="41">
        <v>95</v>
      </c>
      <c r="Q219" s="4" t="s">
        <v>27</v>
      </c>
    </row>
    <row r="220" s="4" customFormat="1" ht="81" spans="1:17">
      <c r="A220" s="26">
        <v>11</v>
      </c>
      <c r="B220" s="57" t="s">
        <v>745</v>
      </c>
      <c r="C220" s="27" t="s">
        <v>746</v>
      </c>
      <c r="D220" s="26">
        <v>6230</v>
      </c>
      <c r="E220" s="28">
        <v>6230</v>
      </c>
      <c r="F220" s="26" t="s">
        <v>176</v>
      </c>
      <c r="G220" s="26" t="s">
        <v>107</v>
      </c>
      <c r="H220" s="27" t="s">
        <v>691</v>
      </c>
      <c r="I220" s="27" t="s">
        <v>747</v>
      </c>
      <c r="J220" s="27" t="s">
        <v>129</v>
      </c>
      <c r="K220" s="42" t="s">
        <v>25</v>
      </c>
      <c r="L220" s="26" t="s">
        <v>717</v>
      </c>
      <c r="M220" s="41">
        <v>98</v>
      </c>
      <c r="Q220" s="4" t="s">
        <v>27</v>
      </c>
    </row>
    <row r="221" s="4" customFormat="1" ht="135" spans="1:17">
      <c r="A221" s="26">
        <v>12</v>
      </c>
      <c r="B221" s="57" t="s">
        <v>748</v>
      </c>
      <c r="C221" s="27" t="s">
        <v>749</v>
      </c>
      <c r="D221" s="26">
        <v>5749.75</v>
      </c>
      <c r="E221" s="28">
        <v>2000</v>
      </c>
      <c r="F221" s="26" t="s">
        <v>49</v>
      </c>
      <c r="G221" s="26" t="s">
        <v>55</v>
      </c>
      <c r="H221" s="27" t="s">
        <v>750</v>
      </c>
      <c r="I221" s="27" t="s">
        <v>204</v>
      </c>
      <c r="J221" s="27" t="s">
        <v>129</v>
      </c>
      <c r="K221" s="42" t="s">
        <v>25</v>
      </c>
      <c r="L221" s="26" t="s">
        <v>717</v>
      </c>
      <c r="M221" s="41">
        <v>99</v>
      </c>
      <c r="Q221" s="4" t="s">
        <v>27</v>
      </c>
    </row>
    <row r="222" s="4" customFormat="1" ht="54" spans="1:17">
      <c r="A222" s="26">
        <v>13</v>
      </c>
      <c r="B222" s="27" t="s">
        <v>751</v>
      </c>
      <c r="C222" s="27" t="s">
        <v>752</v>
      </c>
      <c r="D222" s="26">
        <v>19985</v>
      </c>
      <c r="E222" s="28">
        <v>8000</v>
      </c>
      <c r="F222" s="26" t="s">
        <v>39</v>
      </c>
      <c r="G222" s="26" t="s">
        <v>418</v>
      </c>
      <c r="H222" s="27" t="s">
        <v>753</v>
      </c>
      <c r="I222" s="27" t="s">
        <v>754</v>
      </c>
      <c r="J222" s="27" t="s">
        <v>46</v>
      </c>
      <c r="K222" s="42" t="s">
        <v>25</v>
      </c>
      <c r="L222" s="26" t="s">
        <v>717</v>
      </c>
      <c r="M222" s="41">
        <v>104</v>
      </c>
      <c r="Q222" s="4" t="s">
        <v>27</v>
      </c>
    </row>
    <row r="223" s="4" customFormat="1" ht="216" spans="1:17">
      <c r="A223" s="26">
        <v>14</v>
      </c>
      <c r="B223" s="27" t="s">
        <v>755</v>
      </c>
      <c r="C223" s="27" t="s">
        <v>756</v>
      </c>
      <c r="D223" s="26">
        <v>5000</v>
      </c>
      <c r="E223" s="28">
        <v>500</v>
      </c>
      <c r="F223" s="26" t="s">
        <v>49</v>
      </c>
      <c r="G223" s="26" t="s">
        <v>32</v>
      </c>
      <c r="H223" s="27" t="s">
        <v>757</v>
      </c>
      <c r="I223" s="27" t="s">
        <v>758</v>
      </c>
      <c r="J223" s="27" t="s">
        <v>46</v>
      </c>
      <c r="K223" s="42" t="s">
        <v>25</v>
      </c>
      <c r="L223" s="26" t="s">
        <v>717</v>
      </c>
      <c r="M223" s="41">
        <v>112</v>
      </c>
      <c r="Q223" s="4" t="s">
        <v>27</v>
      </c>
    </row>
    <row r="224" s="4" customFormat="1" ht="216" spans="1:17">
      <c r="A224" s="26">
        <v>15</v>
      </c>
      <c r="B224" s="27" t="s">
        <v>759</v>
      </c>
      <c r="C224" s="27" t="s">
        <v>760</v>
      </c>
      <c r="D224" s="26">
        <v>5000</v>
      </c>
      <c r="E224" s="28">
        <v>2045</v>
      </c>
      <c r="F224" s="26" t="s">
        <v>31</v>
      </c>
      <c r="G224" s="26" t="s">
        <v>107</v>
      </c>
      <c r="H224" s="27" t="s">
        <v>761</v>
      </c>
      <c r="I224" s="27" t="s">
        <v>762</v>
      </c>
      <c r="J224" s="27" t="s">
        <v>110</v>
      </c>
      <c r="K224" s="42" t="s">
        <v>25</v>
      </c>
      <c r="L224" s="26" t="s">
        <v>717</v>
      </c>
      <c r="M224" s="41">
        <v>116</v>
      </c>
      <c r="Q224" s="4" t="s">
        <v>27</v>
      </c>
    </row>
    <row r="225" s="4" customFormat="1" ht="216" spans="1:17">
      <c r="A225" s="26">
        <v>16</v>
      </c>
      <c r="B225" s="27" t="s">
        <v>763</v>
      </c>
      <c r="C225" s="27" t="s">
        <v>764</v>
      </c>
      <c r="D225" s="26">
        <v>12000</v>
      </c>
      <c r="E225" s="28">
        <v>2500</v>
      </c>
      <c r="F225" s="26" t="s">
        <v>49</v>
      </c>
      <c r="G225" s="26" t="s">
        <v>160</v>
      </c>
      <c r="H225" s="27" t="s">
        <v>765</v>
      </c>
      <c r="I225" s="27" t="s">
        <v>766</v>
      </c>
      <c r="J225" s="27" t="s">
        <v>110</v>
      </c>
      <c r="K225" s="42" t="s">
        <v>25</v>
      </c>
      <c r="L225" s="26" t="s">
        <v>717</v>
      </c>
      <c r="M225" s="41">
        <v>117</v>
      </c>
      <c r="Q225" s="4" t="s">
        <v>27</v>
      </c>
    </row>
    <row r="226" s="9" customFormat="1" ht="94.5" spans="1:17">
      <c r="A226" s="26">
        <v>17</v>
      </c>
      <c r="B226" s="27" t="s">
        <v>767</v>
      </c>
      <c r="C226" s="27" t="s">
        <v>768</v>
      </c>
      <c r="D226" s="26">
        <v>5800</v>
      </c>
      <c r="E226" s="28">
        <v>3200</v>
      </c>
      <c r="F226" s="26" t="s">
        <v>137</v>
      </c>
      <c r="G226" s="26" t="s">
        <v>236</v>
      </c>
      <c r="H226" s="27" t="s">
        <v>769</v>
      </c>
      <c r="I226" s="27" t="s">
        <v>770</v>
      </c>
      <c r="J226" s="27" t="s">
        <v>24</v>
      </c>
      <c r="K226" s="42" t="s">
        <v>25</v>
      </c>
      <c r="L226" s="26" t="s">
        <v>717</v>
      </c>
      <c r="M226" s="41">
        <v>135</v>
      </c>
      <c r="Q226" s="40" t="s">
        <v>27</v>
      </c>
    </row>
    <row r="227" s="5" customFormat="1" ht="175.5" spans="1:17">
      <c r="A227" s="26">
        <v>18</v>
      </c>
      <c r="B227" s="24" t="s">
        <v>771</v>
      </c>
      <c r="C227" s="27" t="s">
        <v>772</v>
      </c>
      <c r="D227" s="26">
        <v>8000</v>
      </c>
      <c r="E227" s="28">
        <v>2500</v>
      </c>
      <c r="F227" s="26" t="s">
        <v>39</v>
      </c>
      <c r="G227" s="26" t="s">
        <v>138</v>
      </c>
      <c r="H227" s="27" t="s">
        <v>773</v>
      </c>
      <c r="I227" s="27" t="s">
        <v>774</v>
      </c>
      <c r="J227" s="27" t="s">
        <v>145</v>
      </c>
      <c r="K227" s="26" t="s">
        <v>25</v>
      </c>
      <c r="L227" s="26" t="s">
        <v>717</v>
      </c>
      <c r="M227" s="41">
        <v>142</v>
      </c>
      <c r="Q227" s="40" t="s">
        <v>27</v>
      </c>
    </row>
    <row r="228" s="1" customFormat="1" ht="13.5" spans="1:25">
      <c r="A228" s="21"/>
      <c r="B228" s="18" t="s">
        <v>775</v>
      </c>
      <c r="C228" s="19">
        <f>SUM(C229,C234)</f>
        <v>5</v>
      </c>
      <c r="D228" s="17">
        <f>SUM(D229,D234)</f>
        <v>159100.2</v>
      </c>
      <c r="E228" s="17">
        <f>SUM(E229,E234)</f>
        <v>32000</v>
      </c>
      <c r="F228" s="22"/>
      <c r="G228" s="22"/>
      <c r="H228" s="23"/>
      <c r="I228" s="23"/>
      <c r="J228" s="23"/>
      <c r="K228" s="40"/>
      <c r="L228" s="40"/>
      <c r="M228" s="40"/>
      <c r="N228" s="40"/>
      <c r="O228" s="40"/>
      <c r="P228" s="40"/>
      <c r="Q228" s="40"/>
      <c r="R228" s="40"/>
      <c r="S228" s="40"/>
      <c r="T228" s="40"/>
      <c r="U228" s="40"/>
      <c r="V228" s="40"/>
      <c r="W228" s="40"/>
      <c r="X228" s="40"/>
      <c r="Y228" s="40"/>
    </row>
    <row r="229" s="1" customFormat="1" ht="13.5" spans="1:25">
      <c r="A229" s="21"/>
      <c r="B229" s="18" t="s">
        <v>776</v>
      </c>
      <c r="C229" s="19">
        <f>COUNTA(C230:C233)</f>
        <v>4</v>
      </c>
      <c r="D229" s="17">
        <f>SUM(D230:D233)</f>
        <v>139012.28</v>
      </c>
      <c r="E229" s="17">
        <f>SUM(E230:E233)</f>
        <v>28500</v>
      </c>
      <c r="F229" s="22"/>
      <c r="G229" s="22"/>
      <c r="H229" s="23"/>
      <c r="I229" s="23"/>
      <c r="J229" s="23"/>
      <c r="K229" s="40"/>
      <c r="L229" s="40"/>
      <c r="M229" s="40"/>
      <c r="N229" s="40"/>
      <c r="O229" s="40"/>
      <c r="P229" s="40"/>
      <c r="Q229" s="40"/>
      <c r="R229" s="40"/>
      <c r="S229" s="40"/>
      <c r="T229" s="40"/>
      <c r="U229" s="40"/>
      <c r="V229" s="40"/>
      <c r="W229" s="40"/>
      <c r="X229" s="40"/>
      <c r="Y229" s="40"/>
    </row>
    <row r="230" s="4" customFormat="1" ht="81" spans="1:17">
      <c r="A230" s="26">
        <v>1</v>
      </c>
      <c r="B230" s="54" t="s">
        <v>777</v>
      </c>
      <c r="C230" s="27" t="s">
        <v>778</v>
      </c>
      <c r="D230" s="26">
        <v>106880</v>
      </c>
      <c r="E230" s="28">
        <v>21000</v>
      </c>
      <c r="F230" s="26" t="s">
        <v>39</v>
      </c>
      <c r="G230" s="26" t="s">
        <v>21</v>
      </c>
      <c r="H230" s="27" t="s">
        <v>631</v>
      </c>
      <c r="I230" s="27" t="s">
        <v>723</v>
      </c>
      <c r="J230" s="27" t="s">
        <v>520</v>
      </c>
      <c r="K230" s="50" t="s">
        <v>25</v>
      </c>
      <c r="L230" s="55" t="s">
        <v>779</v>
      </c>
      <c r="M230" s="41">
        <v>21</v>
      </c>
      <c r="Q230" s="5" t="s">
        <v>27</v>
      </c>
    </row>
    <row r="231" s="4" customFormat="1" ht="81" spans="1:17">
      <c r="A231" s="26">
        <v>2</v>
      </c>
      <c r="B231" s="27" t="s">
        <v>780</v>
      </c>
      <c r="C231" s="27" t="s">
        <v>781</v>
      </c>
      <c r="D231" s="26">
        <v>6058</v>
      </c>
      <c r="E231" s="28">
        <v>1500</v>
      </c>
      <c r="F231" s="26" t="s">
        <v>284</v>
      </c>
      <c r="G231" s="26" t="s">
        <v>32</v>
      </c>
      <c r="H231" s="27" t="s">
        <v>782</v>
      </c>
      <c r="I231" s="27" t="s">
        <v>783</v>
      </c>
      <c r="J231" s="27" t="s">
        <v>24</v>
      </c>
      <c r="K231" s="42" t="s">
        <v>25</v>
      </c>
      <c r="L231" s="26" t="s">
        <v>779</v>
      </c>
      <c r="M231" s="41">
        <v>127</v>
      </c>
      <c r="Q231" s="40" t="s">
        <v>27</v>
      </c>
    </row>
    <row r="232" s="4" customFormat="1" ht="40.5" spans="1:17">
      <c r="A232" s="26">
        <v>3</v>
      </c>
      <c r="B232" s="27" t="s">
        <v>784</v>
      </c>
      <c r="C232" s="27" t="s">
        <v>785</v>
      </c>
      <c r="D232" s="26">
        <v>8184</v>
      </c>
      <c r="E232" s="28">
        <v>1000</v>
      </c>
      <c r="F232" s="26" t="s">
        <v>284</v>
      </c>
      <c r="G232" s="26" t="s">
        <v>32</v>
      </c>
      <c r="H232" s="27" t="s">
        <v>782</v>
      </c>
      <c r="I232" s="27" t="s">
        <v>783</v>
      </c>
      <c r="J232" s="27" t="s">
        <v>24</v>
      </c>
      <c r="K232" s="42" t="s">
        <v>25</v>
      </c>
      <c r="L232" s="26" t="s">
        <v>779</v>
      </c>
      <c r="M232" s="41">
        <v>128</v>
      </c>
      <c r="Q232" s="40" t="s">
        <v>27</v>
      </c>
    </row>
    <row r="233" s="4" customFormat="1" ht="67.5" spans="1:17">
      <c r="A233" s="26">
        <v>4</v>
      </c>
      <c r="B233" s="27" t="s">
        <v>786</v>
      </c>
      <c r="C233" s="27" t="s">
        <v>787</v>
      </c>
      <c r="D233" s="26">
        <v>17890.28</v>
      </c>
      <c r="E233" s="28">
        <v>5000</v>
      </c>
      <c r="F233" s="26" t="s">
        <v>284</v>
      </c>
      <c r="G233" s="26" t="s">
        <v>32</v>
      </c>
      <c r="H233" s="27" t="s">
        <v>782</v>
      </c>
      <c r="I233" s="27" t="s">
        <v>783</v>
      </c>
      <c r="J233" s="27" t="s">
        <v>24</v>
      </c>
      <c r="K233" s="42" t="s">
        <v>25</v>
      </c>
      <c r="L233" s="26" t="s">
        <v>779</v>
      </c>
      <c r="M233" s="41">
        <v>129</v>
      </c>
      <c r="Q233" s="40" t="s">
        <v>27</v>
      </c>
    </row>
    <row r="234" s="1" customFormat="1" ht="13.5" spans="1:25">
      <c r="A234" s="21"/>
      <c r="B234" s="58" t="s">
        <v>788</v>
      </c>
      <c r="C234" s="19">
        <f>COUNTA(C235)</f>
        <v>1</v>
      </c>
      <c r="D234" s="17">
        <f>SUM(D235)</f>
        <v>20087.92</v>
      </c>
      <c r="E234" s="17">
        <f>SUM(E235)</f>
        <v>3500</v>
      </c>
      <c r="F234" s="22"/>
      <c r="G234" s="22"/>
      <c r="H234" s="23"/>
      <c r="I234" s="23"/>
      <c r="J234" s="23"/>
      <c r="K234" s="40"/>
      <c r="L234" s="40"/>
      <c r="M234" s="40"/>
      <c r="N234" s="40"/>
      <c r="O234" s="40"/>
      <c r="P234" s="40"/>
      <c r="Q234" s="40"/>
      <c r="R234" s="40"/>
      <c r="S234" s="40"/>
      <c r="T234" s="40"/>
      <c r="U234" s="40"/>
      <c r="V234" s="40"/>
      <c r="W234" s="40"/>
      <c r="X234" s="40"/>
      <c r="Y234" s="40"/>
    </row>
    <row r="235" s="1" customFormat="1" ht="162" spans="1:25">
      <c r="A235" s="21">
        <v>1</v>
      </c>
      <c r="B235" s="24" t="s">
        <v>789</v>
      </c>
      <c r="C235" s="24" t="s">
        <v>790</v>
      </c>
      <c r="D235" s="21">
        <v>20087.92</v>
      </c>
      <c r="E235" s="21">
        <v>3500</v>
      </c>
      <c r="F235" s="22" t="s">
        <v>49</v>
      </c>
      <c r="G235" s="22" t="s">
        <v>21</v>
      </c>
      <c r="H235" s="24" t="s">
        <v>791</v>
      </c>
      <c r="I235" s="24" t="s">
        <v>792</v>
      </c>
      <c r="J235" s="24" t="s">
        <v>150</v>
      </c>
      <c r="K235" s="43" t="s">
        <v>25</v>
      </c>
      <c r="L235" s="43" t="s">
        <v>793</v>
      </c>
      <c r="M235" s="43">
        <v>179</v>
      </c>
      <c r="N235" s="43"/>
      <c r="O235" s="43"/>
      <c r="P235" s="43"/>
      <c r="Q235" s="4" t="s">
        <v>27</v>
      </c>
      <c r="R235" s="43"/>
      <c r="S235" s="43"/>
      <c r="T235" s="43"/>
      <c r="U235" s="43"/>
      <c r="V235" s="43"/>
      <c r="W235" s="43"/>
      <c r="X235" s="43"/>
      <c r="Y235" s="43"/>
    </row>
  </sheetData>
  <autoFilter ref="A1:Y235">
    <extLst/>
  </autoFilter>
  <mergeCells count="4">
    <mergeCell ref="A1:B1"/>
    <mergeCell ref="A2:J2"/>
    <mergeCell ref="A3:C3"/>
    <mergeCell ref="I3:J3"/>
  </mergeCells>
  <conditionalFormatting sqref="B87">
    <cfRule type="duplicateValues" dxfId="0" priority="24"/>
  </conditionalFormatting>
  <conditionalFormatting sqref="B92">
    <cfRule type="duplicateValues" dxfId="0" priority="8"/>
  </conditionalFormatting>
  <conditionalFormatting sqref="B93">
    <cfRule type="duplicateValues" dxfId="0" priority="6"/>
  </conditionalFormatting>
  <conditionalFormatting sqref="B99">
    <cfRule type="duplicateValues" dxfId="0" priority="21"/>
  </conditionalFormatting>
  <conditionalFormatting sqref="B194">
    <cfRule type="duplicateValues" dxfId="0" priority="27"/>
  </conditionalFormatting>
  <conditionalFormatting sqref="B195">
    <cfRule type="duplicateValues" dxfId="0" priority="28"/>
  </conditionalFormatting>
  <conditionalFormatting sqref="B207">
    <cfRule type="duplicateValues" dxfId="0" priority="4"/>
  </conditionalFormatting>
  <conditionalFormatting sqref="B208">
    <cfRule type="duplicateValues" dxfId="0" priority="3"/>
  </conditionalFormatting>
  <conditionalFormatting sqref="B8:B9">
    <cfRule type="duplicateValues" dxfId="0" priority="5"/>
  </conditionalFormatting>
  <conditionalFormatting sqref="B11:B16">
    <cfRule type="duplicateValues" dxfId="0" priority="14"/>
  </conditionalFormatting>
  <conditionalFormatting sqref="B19:B34">
    <cfRule type="duplicateValues" dxfId="0" priority="29"/>
  </conditionalFormatting>
  <conditionalFormatting sqref="B36:B40">
    <cfRule type="duplicateValues" dxfId="0" priority="13"/>
  </conditionalFormatting>
  <conditionalFormatting sqref="B45:B47">
    <cfRule type="duplicateValues" dxfId="0" priority="10"/>
  </conditionalFormatting>
  <conditionalFormatting sqref="B50:B66">
    <cfRule type="duplicateValues" dxfId="0" priority="32"/>
  </conditionalFormatting>
  <conditionalFormatting sqref="B68:B69">
    <cfRule type="duplicateValues" dxfId="0" priority="26"/>
  </conditionalFormatting>
  <conditionalFormatting sqref="B71:B80">
    <cfRule type="duplicateValues" dxfId="0" priority="17"/>
  </conditionalFormatting>
  <conditionalFormatting sqref="B88:B91">
    <cfRule type="duplicateValues" dxfId="0" priority="23"/>
  </conditionalFormatting>
  <conditionalFormatting sqref="B95:B97">
    <cfRule type="duplicateValues" dxfId="0" priority="22"/>
  </conditionalFormatting>
  <conditionalFormatting sqref="B101:B107">
    <cfRule type="duplicateValues" dxfId="0" priority="31"/>
  </conditionalFormatting>
  <conditionalFormatting sqref="B109:B113">
    <cfRule type="duplicateValues" dxfId="0" priority="1"/>
  </conditionalFormatting>
  <conditionalFormatting sqref="B115:B131">
    <cfRule type="duplicateValues" dxfId="0" priority="15"/>
  </conditionalFormatting>
  <conditionalFormatting sqref="B134:B136">
    <cfRule type="duplicateValues" dxfId="0" priority="33"/>
  </conditionalFormatting>
  <conditionalFormatting sqref="B138:B144">
    <cfRule type="duplicateValues" dxfId="0" priority="19"/>
  </conditionalFormatting>
  <conditionalFormatting sqref="B146:B148">
    <cfRule type="duplicateValues" dxfId="0" priority="12"/>
  </conditionalFormatting>
  <conditionalFormatting sqref="B151:B156">
    <cfRule type="duplicateValues" dxfId="0" priority="9"/>
  </conditionalFormatting>
  <conditionalFormatting sqref="B158:B166">
    <cfRule type="duplicateValues" dxfId="0" priority="20"/>
  </conditionalFormatting>
  <conditionalFormatting sqref="B168:B179">
    <cfRule type="duplicateValues" dxfId="0" priority="30"/>
  </conditionalFormatting>
  <conditionalFormatting sqref="B181:B191">
    <cfRule type="duplicateValues" dxfId="0" priority="16"/>
  </conditionalFormatting>
  <conditionalFormatting sqref="B197:B199">
    <cfRule type="duplicateValues" dxfId="0" priority="18"/>
  </conditionalFormatting>
  <conditionalFormatting sqref="B201:B204">
    <cfRule type="duplicateValues" dxfId="0" priority="2"/>
  </conditionalFormatting>
  <conditionalFormatting sqref="B210:B227">
    <cfRule type="duplicateValues" dxfId="0" priority="11"/>
  </conditionalFormatting>
  <conditionalFormatting sqref="B230:B233">
    <cfRule type="duplicateValues" dxfId="0" priority="25"/>
  </conditionalFormatting>
  <conditionalFormatting sqref="B4:B7 B10 B17:B18 B132:B133 B157 B149:B150 B196 B35 B41:B44 B48:B49 B81:B86 B70 B67 B108 B114 B100 B98 B94 B137 B145 B180 B192:B193 B167 B200 B205:B206 B209 B228:B229 B234:B235">
    <cfRule type="duplicateValues" dxfId="0" priority="34"/>
  </conditionalFormatting>
  <printOptions horizontalCentered="1"/>
  <pageMargins left="0.118055555555556" right="0.118055555555556" top="0.310416666666667" bottom="0.314583333333333" header="0.511805555555556" footer="0.118055555555556"/>
  <pageSetup paperSize="9" scale="92" orientation="landscape" useFirstPageNumber="1" horizontalDpi="600" verticalDpi="600"/>
  <headerFooter alignWithMargins="0" scaleWithDoc="0">
    <oddFooter>&amp;C&amp;14—  &amp;P  —</oddFooter>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杨淑玲</dc:creator>
  <cp:lastModifiedBy>李航</cp:lastModifiedBy>
  <dcterms:created xsi:type="dcterms:W3CDTF">2018-04-10T11:16:11Z</dcterms:created>
  <cp:lastPrinted>2018-06-09T10:32:59Z</cp:lastPrinted>
  <dcterms:modified xsi:type="dcterms:W3CDTF">2022-06-01T03:28:04Z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