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615" tabRatio="190"/>
  </bookViews>
  <sheets>
    <sheet name="Sheet1" sheetId="1" r:id="rId1"/>
  </sheets>
  <definedNames>
    <definedName name="_xlnm._FilterDatabase" localSheetId="0" hidden="1">Sheet1!$A$1:$Y$153</definedName>
    <definedName name="_xlnm.Print_Titles" localSheetId="0">Sheet1!$2:$4</definedName>
    <definedName name="_xlnm.Print_Area" localSheetId="0">Sheet1!$A$1:$J$153</definedName>
  </definedNames>
  <calcPr calcId="144525" fullCalcOnLoad="1"/>
</workbook>
</file>

<file path=xl/sharedStrings.xml><?xml version="1.0" encoding="utf-8"?>
<sst xmlns="http://schemas.openxmlformats.org/spreadsheetml/2006/main" count="1162" uniqueCount="524">
  <si>
    <t>附件4</t>
  </si>
  <si>
    <t>桂林市2022年重大（竣工投产）项目投资计划表</t>
  </si>
  <si>
    <t>编制单位：桂林市重大项目推进办公室</t>
  </si>
  <si>
    <t>单位：万元</t>
  </si>
  <si>
    <t>序号</t>
  </si>
  <si>
    <t>项目名称</t>
  </si>
  <si>
    <t>建设规模及内容</t>
  </si>
  <si>
    <t>总投资</t>
  </si>
  <si>
    <t>2022年
计划投资</t>
  </si>
  <si>
    <t>建设年限</t>
  </si>
  <si>
    <t>计划竣工月份</t>
  </si>
  <si>
    <t>2022年工程形象进度目标</t>
  </si>
  <si>
    <t>项目业主</t>
  </si>
  <si>
    <t>责任单位</t>
  </si>
  <si>
    <t>合计</t>
  </si>
  <si>
    <t>一、基础设施</t>
  </si>
  <si>
    <t>（一）交通</t>
  </si>
  <si>
    <t>——其他公路</t>
  </si>
  <si>
    <t>灌阳县长渡经水车至文市提级改建工程</t>
  </si>
  <si>
    <t>项目建设二级公路，全长19.83千米（含支线），路基红线宽7.5-8.5米。</t>
  </si>
  <si>
    <t>2018-2022</t>
  </si>
  <si>
    <t>12月竣工</t>
  </si>
  <si>
    <t>项目实现完工，投入使用。</t>
  </si>
  <si>
    <t>灌阳县交通运输局</t>
  </si>
  <si>
    <t>灌阳县政府</t>
  </si>
  <si>
    <t>竣工投产</t>
  </si>
  <si>
    <t>其他公路</t>
  </si>
  <si>
    <t>H</t>
  </si>
  <si>
    <t>伟江潘寨至平等河口公路改建（南山牧场至野牛坳）</t>
  </si>
  <si>
    <t>全长35公里，采用三、四级公路标准建设，路基宽7.5米、6.5米。三级公路采用沥青混凝土路面、四级公路采用水泥混凝土路面。</t>
  </si>
  <si>
    <t>竣工通车。</t>
  </si>
  <si>
    <t>龙胜各族自治县交通运输局</t>
  </si>
  <si>
    <t>龙胜各族自治县政府</t>
  </si>
  <si>
    <t>国道G241梅溪至资源段改造工程</t>
  </si>
  <si>
    <t>改建二级公路约36.1千米，采用二级公路标准勘测设计，设计速度为40千米/小时，K34+557.446～K36+176.157段路基宽为22.0米，其余路段路基宽均为8.5米，全线为沥青混凝土路面。</t>
  </si>
  <si>
    <t>2019-2022</t>
  </si>
  <si>
    <t>全面加快施工进度。在当前国内疫情基本得到控制的形式下，大力增加现场人员、材料、机械的投入，掀起施工高潮，全力推进工程建设进度，确保阶段目标任务的完成。</t>
  </si>
  <si>
    <t>资源县交通运输局</t>
  </si>
  <si>
    <t>资源县政府</t>
  </si>
  <si>
    <t>省道S302富川柳家至平乐二塘公路（恭城段）</t>
  </si>
  <si>
    <t>省道S302富川柳家至平乐二塘公路总长度为50.16千米，恭城境内占地面积约1518.5亩，设计全长39.77公里，等级为二级公路。</t>
  </si>
  <si>
    <t>2020-2022</t>
  </si>
  <si>
    <t>项目竣工。</t>
  </si>
  <si>
    <t>广西北投公路建设集团</t>
  </si>
  <si>
    <t>恭城瑶族自治县政府</t>
  </si>
  <si>
    <t>（二）能源</t>
  </si>
  <si>
    <t>——风电</t>
  </si>
  <si>
    <t>全州县金峰岭风电场</t>
  </si>
  <si>
    <t>项目装机容量70兆瓦。</t>
  </si>
  <si>
    <t>2021-2022</t>
  </si>
  <si>
    <t>项目建设完工，安装22台风机，实现并网发电。</t>
  </si>
  <si>
    <t>中能华光全州新能源有限公司</t>
  </si>
  <si>
    <t>全州县政府</t>
  </si>
  <si>
    <t>风电</t>
  </si>
  <si>
    <t>全州县金鸡岭风电场</t>
  </si>
  <si>
    <t>项目装机容量99兆瓦。</t>
  </si>
  <si>
    <t>项目建设完工，安装30台风机，实现并网发电。</t>
  </si>
  <si>
    <t>——其他能源</t>
  </si>
  <si>
    <t>新疆煤制气外输管道工程广西支干线全州段</t>
  </si>
  <si>
    <t>全州境内线路水平总长度为72.156千米，管径φ813，设计压力10兆帕。沿线分布才湾清管站1座及3座阀室。</t>
  </si>
  <si>
    <t xml:space="preserve">11月竣工 </t>
  </si>
  <si>
    <t>完成全州范围内的线路工程、站场阀室工程、穿跨越工程、通信工程、水土保持工程、配套工程等施工内容。</t>
  </si>
  <si>
    <t>国家管网集团新疆煤制天然气外输管道有限责任公司湖广分公司</t>
  </si>
  <si>
    <t>其他能源</t>
  </si>
  <si>
    <t>兴安海螺18MW分布式光伏发电项目</t>
  </si>
  <si>
    <t>项目设计装机容量18.3708兆瓦，计划投资7千万元，建设期2021年12月到2022年4月，建成后年发电量约1641万度。</t>
  </si>
  <si>
    <t>7月竣工</t>
  </si>
  <si>
    <t>项目竣工投产。</t>
  </si>
  <si>
    <t>兴安海螺新能源有限公司</t>
  </si>
  <si>
    <t>兴安县政府</t>
  </si>
  <si>
    <t>（三）水利</t>
  </si>
  <si>
    <t>——水库及水利枢纽</t>
  </si>
  <si>
    <t>全州县易家水库除险加固工程</t>
  </si>
  <si>
    <t>设计洪水位274.04米，校核洪水位274.34米，主要由主坝、副坝及放水设施等组成，主要建设内容为主坝加固、副坝加固、放水涵管改造等。</t>
  </si>
  <si>
    <t>8月竣工</t>
  </si>
  <si>
    <t>完成副坝加固，引水渠三面光完成4.8公里，开展主坝加固，南北放水隧洞建设。</t>
  </si>
  <si>
    <t>全州县水利局</t>
  </si>
  <si>
    <t>水库及水利枢纽</t>
  </si>
  <si>
    <t>——其他水利</t>
  </si>
  <si>
    <t>兴安县水系连通及农村水系综合整治工程</t>
  </si>
  <si>
    <t>根据湘漓连通（灵渠）片区水系的特点，按照一河一策的原则进行综合整治。工程治理布局构建为“一渠三区一核”的空间结构，即：“一渠”是指以灵渠本体为主轴；“三区”是指距离灵渠本体1千米、1-3千米、3千米以外的范围，分别划定为水岸共治区、水域修复区，水源涵养区；“一核”是指马头山综合治水核心示范园。区域建设分层级、分主次实施。湘漓连通（灵渠）片区工程治理主要内容包括：（1）综合整治支流8条，总长40.1千米。（2）打造马头山综合治水核心示范园。（3）整治湖塘6个。（4）建设水岸共治区水利田园综合体，维修堰坝5座，整治沟渠总长154千米。（5）新建人文景观节点布局5处。</t>
  </si>
  <si>
    <t>完成项目建设并竣工。</t>
  </si>
  <si>
    <t>兴安县水利局</t>
  </si>
  <si>
    <t>其他水利</t>
  </si>
  <si>
    <t>（四）城市基础设施</t>
  </si>
  <si>
    <t>——道路及桥梁</t>
  </si>
  <si>
    <t>灵渠大道工程</t>
  </si>
  <si>
    <t>项目分三期建设，灵渠大道一、二期（兴南路改扩建）长1.75公里，宽45米，为双向六车道市政道路工程。灵渠大道三期工程，宽45米，长3.04公里，双向六车道市政道路工程。其中，新建跨灵渠的桥梁长68.94米，新建跨湘桂铁路的桥梁长300米。</t>
  </si>
  <si>
    <t>4月竣工</t>
  </si>
  <si>
    <t>实现项目全面完工并通车。</t>
  </si>
  <si>
    <t>兴安县鑫泰城市建设投资发展有限公司</t>
  </si>
  <si>
    <t>道路及桥梁</t>
  </si>
  <si>
    <t>西城大道南延长线道路提升工程（临苏路口至华为地块）</t>
  </si>
  <si>
    <t>项目起点为规划秧十三路，终点与规划秧二十七相交，道路全长2100米，道路等级为城市主干路，道路红线宽为60米，双向六车道，设计速度为50千米/小时；配套建设给排水、电力、电信、燃气、热能、中水等管线工程、路灯、绿化及交通安全等附属工程。</t>
  </si>
  <si>
    <t>2月竣工</t>
  </si>
  <si>
    <t>完成项目竣工验收。</t>
  </si>
  <si>
    <t>桂林新城投资开发集团有限公司</t>
  </si>
  <si>
    <t>临桂新区管委会</t>
  </si>
  <si>
    <t>国奥路</t>
  </si>
  <si>
    <t>道路长1470米，红线宽度40米，城市主干道。</t>
  </si>
  <si>
    <t>2016-2022</t>
  </si>
  <si>
    <t>10月竣工</t>
  </si>
  <si>
    <t>1.完成可施工面道路桥梁施工；2、达到通车条件。</t>
  </si>
  <si>
    <t>——供水</t>
  </si>
  <si>
    <t>灌阳县城供水备用水源建设项目</t>
  </si>
  <si>
    <t>项目占地约59亩，新建近期（2020年）设计最高日供水量20000立方米/天；远期（2030年）设计最高供水量为30000立方米/天，建设絮凝池、V型滤池、清水池、综合楼等并配备相关设备，同时配套敷设DN500、DN600给水管网17000米。</t>
  </si>
  <si>
    <t>实现项目完工，投入使用。</t>
  </si>
  <si>
    <t>灌阳县建工投资有限公司</t>
  </si>
  <si>
    <t>供水</t>
  </si>
  <si>
    <t>——其他城基</t>
  </si>
  <si>
    <t>桂林南高速公路口加油站</t>
  </si>
  <si>
    <t>项目南靠桂林绕城高速路，北临桂林国际项目，西依桂阳公路按一级加油站标准建设，用地总面积约1.0669万平方米，建设加油加气站房、加油加气棚及生产生活辅助用房、充电桩、加油站附属楼等，总建筑面积约5330平方米，总投资1.5亿元。</t>
  </si>
  <si>
    <t>2021
-
2022</t>
  </si>
  <si>
    <t>力争实现加油站运营。</t>
  </si>
  <si>
    <t>广西智恒能源有限公司</t>
  </si>
  <si>
    <t>象山区政府</t>
  </si>
  <si>
    <t>其他城基</t>
  </si>
  <si>
    <t>医药城地块项目（波尔多湾）</t>
  </si>
  <si>
    <t>完成地块道路、管网配套建设，建设商业、住宅等业态，完善万达商圈配套。</t>
  </si>
  <si>
    <t>实现项目竣工。</t>
  </si>
  <si>
    <t>医药城指挥部、桂林华诺威生物科技有限公司</t>
  </si>
  <si>
    <t>七星区政府</t>
  </si>
  <si>
    <t>龙胜县民族体育休闲公园（一期）</t>
  </si>
  <si>
    <t>文化广场建设：包括公园管理用房、商铺、公园大门、停车场等；体育设施建设：包括健身步道、自行车道、民族特色体育平台、健身器材、体育景观等；基础设施建设：旅游公厕、休闲凉亭、观景平台等。主要建设内容为：土建工程、项目配套建设给排水、强弱电、绿化、亮化、安保、环卫、消防及体育设备购置等。</t>
  </si>
  <si>
    <t>竣工。</t>
  </si>
  <si>
    <t>龙胜各族自治县兴龙城市投资有限公司</t>
  </si>
  <si>
    <t>龙胜县龙脊大道园区市政基础设施建设项目</t>
  </si>
  <si>
    <t>新建足球场一个，占地12000平方米、配套球场看台、风雨长廊、鼓楼、塑胶草皮、卫生间及给排水、照明线路、绿化等。龙脊大道片区道路、给排水、管网下地、线路照明、绿化等附属设施建设。</t>
  </si>
  <si>
    <t>龙胜各族自治县国有资产投资经营有限公司</t>
  </si>
  <si>
    <t>二、产业</t>
  </si>
  <si>
    <t>（一）工业</t>
  </si>
  <si>
    <t>——制糖及食品</t>
  </si>
  <si>
    <t>龙胜县九岭天霖甘泉水业生态旅游基地</t>
  </si>
  <si>
    <t>规划占地面积35亩。主要建设天然山泉水生产线、标准厂房，年生产销售包装饮用天然山泉水8万吨；建水文化旅游展区、环境保护科普区、树顶木屋酒店区、种养殖示范区、生活体验区、山区新农村模式试验区，以及原生态旅游休闲度假村和旅游观光酒店等。</t>
  </si>
  <si>
    <t>6月竣工</t>
  </si>
  <si>
    <t>龙胜各族自治县天霖甘泉饮品开发有限公司</t>
  </si>
  <si>
    <t>制糖及食品</t>
  </si>
  <si>
    <t>桂林名士威食品有限公司新建年产8000吨功能食品现代化生产线建设项目</t>
  </si>
  <si>
    <t>项目建设厂房面积16000平方米，包括按药品生产标准设计和建设的GMP提取车间生产线和产品生产车间生产线以及配套辅助公用系统，生产由多味药食同源食材研究制成的以和元通宫牌炼草元餐为主的产品，拟购置生产设备200多台套，建成后年产8000吨功能食品。</t>
  </si>
  <si>
    <t>完成项目总工程量100%。</t>
  </si>
  <si>
    <t>桂林名士威食品有限公司</t>
  </si>
  <si>
    <t>荔浦市政府</t>
  </si>
  <si>
    <t>——汽车</t>
  </si>
  <si>
    <t>弗迪科技桂林线束工厂建设项目</t>
  </si>
  <si>
    <t>项目位于桂林经济技术开发区苏桥工业园A9地块内，以桂林比亚迪实业有限公司为项目公司，对现有厂房进行投资、改造和建设。项目计划分两期建设，一期设备投资额约1.2亿元，自本协议签订之日起 6个月内改造完成并投产。项目一期建成达产后，可形成月产3万套整车线束产品的产能，实现年产值约6亿元，实现利税2000万元，新增就业岗位超3000个。项目二期投资视一期建设情况和市场情况而定。</t>
  </si>
  <si>
    <t>完成厂房改造、设备安装，并投产。</t>
  </si>
  <si>
    <t>比亚迪股份有限公司</t>
  </si>
  <si>
    <t>经济技术开发区管委会</t>
  </si>
  <si>
    <t>汽车</t>
  </si>
  <si>
    <t>——建材</t>
  </si>
  <si>
    <t>桂林家兴混凝土有限公司年产60万方混凝土建设项目</t>
  </si>
  <si>
    <t>项目占地面积35.826亩，建设内容主要生产各类型号商品混凝土及预拌砂浆。</t>
  </si>
  <si>
    <t>2020－2022</t>
  </si>
  <si>
    <t>增加建设两条生产线。</t>
  </si>
  <si>
    <t>桂林家兴混凝土有限公司</t>
  </si>
  <si>
    <t>灵川县政府</t>
  </si>
  <si>
    <t>建材</t>
  </si>
  <si>
    <t>灵川县鲁山混凝土有限公司迁建混凝土、预拌砂浆生产性项目</t>
  </si>
  <si>
    <t>约80亩，拟建一条180型预拌混凝土生产线，两条FHT3000总规模为年产60万吨绿色环保型预拌砂浆生产线，一条预制构件生产线以及配套的原材料堆场、停车场、机修车间、技术研发中心、办公楼等项目</t>
  </si>
  <si>
    <t>2000-2022</t>
  </si>
  <si>
    <t>建设办公楼1栋约4800平方米；科技楼1栋约2500平方米；投资配套设施的建设。</t>
  </si>
  <si>
    <t>灵川县鲁山混凝土有限公司</t>
  </si>
  <si>
    <t>平乐县恩达石材花岗岩加工项目</t>
  </si>
  <si>
    <t>项目占地2.4万平方米，建筑面积7000平方米，加工生产线16条，年产花岗石100万立方米，主要建设规模内容包括平整土地、路网建设、厂房建设、其他配套基础设施。</t>
  </si>
  <si>
    <t>项目建成并竣工投产。</t>
  </si>
  <si>
    <t>平乐县恩达石材有限公司</t>
  </si>
  <si>
    <t>平乐县政府</t>
  </si>
  <si>
    <t>平乐县东宝联新型材料生产加工项目</t>
  </si>
  <si>
    <t>项目规划用地140亩，新建厂房、办公楼、宿舍及其他辅助设施，购置安装生产加工设备，形成年产甲醛5万吨配备自用,氨基模塑料5万吨,氨基模塑料制品(仿陶瓷制品，主要是密胺塑料餐具)1万吨生产规模。</t>
  </si>
  <si>
    <t>2020
-
2022</t>
  </si>
  <si>
    <t>桂林市东宝联实业有限公司</t>
  </si>
  <si>
    <t>平乐县工业集中区新型建材生产基地建设项目（一期）</t>
  </si>
  <si>
    <t>项目规划用地约1000亩，分二期建设，一期计划用地400亩，标准厂房建设面积3万平方米，建设基地路网、供电、通讯、供排水协调、污水处理系统。</t>
  </si>
  <si>
    <t>完成标准厂房建设，完成基地路网、供电、通讯、供排水协调、污水处理系统建设。</t>
  </si>
  <si>
    <t>平乐县平乐镇人民政府</t>
  </si>
  <si>
    <t>——电子信息</t>
  </si>
  <si>
    <t>中国长城（广西）PKS信创产业生态基地项目</t>
  </si>
  <si>
    <t>内容包括建设信创整机及配套产品生产制造基地和信创区域创新总部（包括研发中心、适配中心、展示中心），打造生产、生态、服务三位一体，牵引、辐射广西乃至西南包括东盟地区的PKS信创产业区域总部，提升带动西南地区信创产业研发、生产、服务、迭代升级的综合能力。项目全部竣工投产后将实现每年20万台整机PC、笔记本和服务器等生产能力。</t>
  </si>
  <si>
    <t>3月竣工</t>
  </si>
  <si>
    <t>项目完工。</t>
  </si>
  <si>
    <t>中国长城科技集团股份有限公司</t>
  </si>
  <si>
    <t>秀峰区政府</t>
  </si>
  <si>
    <t>电子信息</t>
  </si>
  <si>
    <t>德国科立康图舒适建筑技术项目</t>
  </si>
  <si>
    <t>总用地面积约37亩工，项目建设内容为全系统空调设备产品的研发，生产，销售，安装</t>
  </si>
  <si>
    <t>11月竣工</t>
  </si>
  <si>
    <t>1.建设一栋生产厂房；
2.建设生产设备。</t>
  </si>
  <si>
    <t>桂林德星科技有限责任公司</t>
  </si>
  <si>
    <t>长城电源技术（广西）有限公司长城电子设备制造建设项目</t>
  </si>
  <si>
    <t>项目建设厂房5万平方米，安装整机线12条、全自动高速贴片线6条、QA测试中心、物流中心。</t>
  </si>
  <si>
    <t>完成仓储房改造、展厅装修改造。</t>
  </si>
  <si>
    <t>长城电源技术（广西）有限公司</t>
  </si>
  <si>
    <t>广西东维丰电子科技有限公司高新电子产品研发、生产及加工项目</t>
  </si>
  <si>
    <t>项目用地面积57亩，租赁园区厂房1.7万平方米进行改造装修，安装由原在深圳、东莞搬来及新购置的生产设备等。第二期进行技改及固定资产的增设。第三期进行技改及厂房的建设等。</t>
  </si>
  <si>
    <t>完成厂房装修建设、生产线技改和安装2条生产线。</t>
  </si>
  <si>
    <t>广西东维丰电子科技有限公司</t>
  </si>
  <si>
    <t>桂林华瓷电子科技有限公司陶瓷基板研发与生产项目</t>
  </si>
  <si>
    <t>项目租赁标准厂房10000平方米，购买溅射机、LDI、曝光机、丝印机、电镀线、水平线、激光打孔机、激光划线机、激光切割机等设备，建成一条陶瓷覆铜板和一条陶瓷电路板生产线，生产陶瓷覆铜板及陶瓷电路板等产品。</t>
  </si>
  <si>
    <t>5月竣工</t>
  </si>
  <si>
    <t>桂林华瓷电子科技有限公司</t>
  </si>
  <si>
    <t>荔浦华越电子科技有限公司LED支架项目</t>
  </si>
  <si>
    <t>项目租已经建成的厂房10000平方米，装修改造生产车间、仓库及办公区，购置生产设备安装生产线10条。</t>
  </si>
  <si>
    <t>荔浦华越电子科技有限公司</t>
  </si>
  <si>
    <t>荔浦华越电子科技有限公司SMD贴片生产线项目</t>
  </si>
  <si>
    <t>项目租用已建成的厂房10000平方米，对原厂房进行装修改造成生产车间、仓库等，主要购买20台套高速精密冲床、模具、周边设施和6条SMD贴片全自动生产线及一系列高端精密检测仪器设备。</t>
  </si>
  <si>
    <t>完成总工程量的100%。</t>
  </si>
  <si>
    <t>荔浦华越电子科技有限公司LED封装项目</t>
  </si>
  <si>
    <t>项目租赁已建成的厂房15000平方米，对原厂房进行装修改造成生产车间、仓库及办公区，主要购买700台套封装设备。</t>
  </si>
  <si>
    <t>——医药</t>
  </si>
  <si>
    <t>桂林小海龟数字PCR基因检测产业化基地项目（一期）</t>
  </si>
  <si>
    <t>项目计划采购实时荧光PCR仪、数字PCR仪和相关耗材及试剂原料，完成数字PCR分析系统的安装、验收，开展新冠病毒核酸数字PCR检测的性能验证，实现新冠病毒样本的检测筛查能力，建设新冠核酸检测试剂盒及核酸提取试剂盒生产线；开展包括新冠核酸检测、肿瘤基因检测在内的数字PCR试剂的转产工作。</t>
  </si>
  <si>
    <t>完成生产线安装和调试并投入使用。</t>
  </si>
  <si>
    <t>桂林盛世凯尔医学检验有限公司</t>
  </si>
  <si>
    <t>医药</t>
  </si>
  <si>
    <t>——其他工业</t>
  </si>
  <si>
    <t>增材制造产业园</t>
  </si>
  <si>
    <t>占地面积32.85亩，建设标准厂房、科研展示中心、研发中心和模具生产中心。</t>
  </si>
  <si>
    <t>实现项目土建部分竣工。</t>
  </si>
  <si>
    <t>桂林科创增材实业有限公司</t>
  </si>
  <si>
    <t>其他工业</t>
  </si>
  <si>
    <t>桂林市金谷新材料有限公司内燃机密封垫配套氟硅高分子材料产业化项目</t>
  </si>
  <si>
    <t>项目占地面积约20亩，建设8000平方米工业标准厂房，主要生产高性能有机硅电子材料、电力绝缘用固体硅橡胶及金属橡胶复合密封板（金橡板）三大系列产品。</t>
  </si>
  <si>
    <t>完成设备安装调试并投产。</t>
  </si>
  <si>
    <t>桂林市金谷新材料有限公司</t>
  </si>
  <si>
    <t>雁山区政府</t>
  </si>
  <si>
    <t>全州县易鸿制鞋业有限公司项目</t>
  </si>
  <si>
    <t>租赁装修标准厂房4500平方米，新建安装毛皮制品加工设备生产线5条。</t>
  </si>
  <si>
    <t>完成设备安装，招工培训试生产。</t>
  </si>
  <si>
    <t>全州县易鸿制鞋业有限公司</t>
  </si>
  <si>
    <t>永福县液化石油气钢瓶及配件生产项目</t>
  </si>
  <si>
    <t>1.新建4条钢瓶生产线，生产YSP118L、YSP35.5L、YSP29.1L、YSP12L，同时配套建设原料、产品仓库等基础设施。
2.新建1条瓶阀生产线，生产YSQZ-3等各型号阀门及配套零件。</t>
  </si>
  <si>
    <t>完成项目建设。</t>
  </si>
  <si>
    <t>广西传来特种设备制造有限公司</t>
  </si>
  <si>
    <t>永福县政府</t>
  </si>
  <si>
    <t>永福县福龙工业园C区标准厂房（二期）</t>
  </si>
  <si>
    <t>项目用地面积66667平方米(约100亩)，总建筑面积71280平方米，其中：1#-8#标准厂房建筑面积71040平方米；9#配电房建筑面积100平方米；10#-11#公厕建筑面积100平方米；12#-13#门卫室建筑面积40平方米。配套建设道路硬化、给排水、电力工程、电信工程、生态停车场、消防、绿化等设施。</t>
  </si>
  <si>
    <t>完成厂房建设及相关配套基础设施建设。</t>
  </si>
  <si>
    <t>永福县经济建设投资有限公司</t>
  </si>
  <si>
    <t>桂林兴城福铝业有限公司钢化玻璃项目</t>
  </si>
  <si>
    <t>新建综合研发楼、行政办公大楼和工业厂房5000平方米,建成钢化玻璃生产线2条。项目建成后，预计可实现产值5000万元，带动100人就业。</t>
  </si>
  <si>
    <t>完成厂房租赁及设备采购、调试安装及相关配套设施工程建设。</t>
  </si>
  <si>
    <t>桂林兴城门业有限公司</t>
  </si>
  <si>
    <t>桂林市威仕德石业有限公司石材工艺品项目</t>
  </si>
  <si>
    <t>新建标准厂房1万平方米及配套生产生活、环保等基础设施，安装大锯（排锯）3台，快锯1台，自动磨机10台，雕刻机2台等。</t>
  </si>
  <si>
    <t>9月竣工</t>
  </si>
  <si>
    <t>项目完工，投入使用。</t>
  </si>
  <si>
    <t>桂林市威仕德石业有限公司</t>
  </si>
  <si>
    <t>桂林市西德电梯有限公司电梯生产项目</t>
  </si>
  <si>
    <t>项目从事电梯产品研发、生产、改造、安装、维保等，总投资20000万元，规划用地面积约80亩，建设厂房及办公楼2万平方米。</t>
  </si>
  <si>
    <t>完成办公楼展厅布置、网络弱电工程等配套设施建设；完成厂房设备安装调试。</t>
  </si>
  <si>
    <t>桂林市西德电梯有限公司</t>
  </si>
  <si>
    <t>桂林废旧物资循环利用及固体废弃物处置项目</t>
  </si>
  <si>
    <t>项目占地面积为8004平方米，建筑面积占地4267平方米，总建筑面积4800平方米，购置安装两条微波消毒处理生产线及一条医疗瓶（袋）塑料清洗破碎生产线。主要建设内容为配套建设生产厂房、综合楼、停车场、道路硬化、绿化等附属设施。</t>
  </si>
  <si>
    <t>项目建成竣工投产。</t>
  </si>
  <si>
    <t>桂林尚田环境技术有限公司</t>
  </si>
  <si>
    <t>平乐县村级集体经济产业园建设</t>
  </si>
  <si>
    <t>项目占地1.6万平方米，建设标准厂房2.2万平方米，配套建设用电、给排水、通讯、地面硬化、绿化亮化等。</t>
  </si>
  <si>
    <t xml:space="preserve">
完成主体结构建设以及室外工程建设。</t>
  </si>
  <si>
    <t>广西平乐县九龙工业园区投资发展有限公司</t>
  </si>
  <si>
    <t>广西桂林华海家居科技有限公司年产4000万支（套）日用木制品建设项目</t>
  </si>
  <si>
    <t>项目总建筑面积为12000平方米，主要为新建厂房6000平方米，新建仓库6000平方米，购置安装锯材生产线2条，毛坯生产线6条，水性喷涂生产线4条，砂光生产线2条。项目投产后，年产日用木制品4000万支（套）。</t>
  </si>
  <si>
    <t>广西桂林华海家居科技有限公司</t>
  </si>
  <si>
    <t>（二）农业</t>
  </si>
  <si>
    <t>——畜牧业</t>
  </si>
  <si>
    <t>平乐县大信农牧有限公司长冲生猪繁育场建设项目</t>
  </si>
  <si>
    <t>项目规划用地436.78亩，建筑面积80000平方米，建成存栏母猪1.5万头，年出栏仔猪40万头的规模猪场。建设妊娠和分娩舍5栋，保育和后备舍1栋，公猪舍1栋，环保处理工艺一套，自动饲喂系统等，生活区宿舍3栋，办公楼1栋。</t>
  </si>
  <si>
    <t>完成三栋猪舍盖棚及设备安装。</t>
  </si>
  <si>
    <t>平乐县大信农牧有限公司</t>
  </si>
  <si>
    <t>畜牧业</t>
  </si>
  <si>
    <t>广西桂祥智农农牧有限公司新建年出栏5万头生猪项目</t>
  </si>
  <si>
    <t>项目建筑总面积17334平方米。建设保育育肥舍9栋，总共11214平方米，具备水帘900平方米、风机99台、自动料线9套；建设隔离舍1栋，共600平方米，具备水帘60平方米、风机6台、自动料线1套；建设四层保育舍1栋，总共2400平方米，具备电梯1部、水帘240平方米、风机40台、自动料线4套；建设舍外发酵床1栋，共800平方米；建设无害化处理车间1栋，共100平方米，具备粪污分离池100立方米、灶气1000立方米、集污池400立方米；建设销售区1栋，共400平方米；建设办公区1栋，共400平方米；建设生活区2栋，总共800平方米；建设人员物品隔离消毒区1栋，共200平方米；建设80A变压器房，共20平方米；建设仓库1栋，共400平方米；建设发电机房1栋，30平方米，舍外发酵槽3条，360立方米，猪舍外围栏1500米，生猪中转区1处。建成后年出栏生猪50000头，年存栏17000头。</t>
  </si>
  <si>
    <t>广西桂祥智农农牧有限公司</t>
  </si>
  <si>
    <t>——农产品加工</t>
  </si>
  <si>
    <t>荔浦隆赢食品科技开发有限公司荔浦芋等果蔬农产品深加工及冷库建设项目</t>
  </si>
  <si>
    <t>项目占地60亩，主要内容包括改建厂房8000平方米，新建荔浦芋等果蔬农产品深加工生产线5条，建设高、低温冷库10000立方米，配套建设信息化管理系统平台、污水处理、供电、供水、排水、绿化等附属工程，购置安装设施设备一批。项目建成后年产荔浦芋等果蔬农产品10万吨。</t>
  </si>
  <si>
    <t>荔浦隆赢食品科技开发有限公司</t>
  </si>
  <si>
    <t>农产品加工</t>
  </si>
  <si>
    <t>（三）服务业</t>
  </si>
  <si>
    <t>——商贸流通</t>
  </si>
  <si>
    <t>桂林市沙河仓储物流中心建设项目</t>
  </si>
  <si>
    <t>项目位于沙河路7号，占地约103亩，计划总投资3.5亿元，建设冷冻仓库及配套设施。</t>
  </si>
  <si>
    <t>2019
-
2022</t>
  </si>
  <si>
    <t>完成一期主体工程建设。</t>
  </si>
  <si>
    <t>桂林市龙辉市场开发有限责任公司</t>
  </si>
  <si>
    <t>商贸流通</t>
  </si>
  <si>
    <t>五里店果蔬批发市场全业态覆盖升级改造项目</t>
  </si>
  <si>
    <t>项目建设规模17000平方米。主要建设内容：将原蔬菜交易区改造为水产区、海鲜区、鲜活区及综合交易区；改造各区域的排水系统工程，改造给水、强电工程。</t>
  </si>
  <si>
    <t>竣工投入使用。</t>
  </si>
  <si>
    <t>桂林万禾市场管理有限责任公司</t>
  </si>
  <si>
    <t>华美达酒店-桂林七星店</t>
  </si>
  <si>
    <t>华美达酒店-桂林七星店装修项目，酒店大堂面积410平方米，3-12楼室内9436平方米，总面积9846平方米。</t>
  </si>
  <si>
    <t>广西汇宝酒店有限公司</t>
  </si>
  <si>
    <t>全州东丰国际大酒店</t>
  </si>
  <si>
    <t>规划项目用地10232.56平方米，建设19层星级宾馆。</t>
  </si>
  <si>
    <t>全部建成并装修，实现竣工投入使用。</t>
  </si>
  <si>
    <t>桂林东丰国际有限公司</t>
  </si>
  <si>
    <t>兴安灵渠历史文化街区（财神庙街）提升改造项目</t>
  </si>
  <si>
    <t>项目总用地20亩，规划建设面积32800平方米，项目充分挖掘历史文化，重现明清建筑风格，建设有休闲娱乐区、小吃餐饮区、工艺品区等商业综合体。</t>
  </si>
  <si>
    <t>桂林屹正文旅投资有限公司</t>
  </si>
  <si>
    <t>龙脊大道星级酒店</t>
  </si>
  <si>
    <t>规划占地面积5600平方米，建筑面积16000平方米，拟建客房130间。</t>
  </si>
  <si>
    <t>完成其他附属设施，竣工。</t>
  </si>
  <si>
    <t>广西权璟农业科技有限责任公司</t>
  </si>
  <si>
    <t>桂林鑫辉物流园建设项目</t>
  </si>
  <si>
    <t>项目占地面积200亩，建设标准化大型停车场、仓储及汽车拆解厂等配套服务设施，建成后年货运量可达300万吨以上。</t>
  </si>
  <si>
    <t>桂林鑫辉物流有限公司</t>
  </si>
  <si>
    <t>桂林文武巷项目</t>
  </si>
  <si>
    <t>占地27.1亩，地上建筑面积36128.2平方米（零售商业用地70%，旅馆用地30%），地下公共停车场面积15124.82平方米，建筑容积率不高于2，建筑限高40米，建筑密度不高于45%，非机动车停车位（地下）1844个，机动车停车位（地下）330个。</t>
  </si>
  <si>
    <t>完成竣工验收。</t>
  </si>
  <si>
    <t>桂林市文化体育产业投资发展集团有限公司</t>
  </si>
  <si>
    <t>——旅游</t>
  </si>
  <si>
    <t>桂林市秀峰区荷韵生态体育公园项目</t>
  </si>
  <si>
    <t>项目总用地面积约10.56公顷（158.4亩），其中：水域面积3.39公顷（50.85亩），陆地面积7.17公顷（107.55亩）。项目位于秀峰区琴潭道以西，千亩荷塘以北，西临清华园小区三期，北临清华园小区一期。建设内容:建设景观水系33900平方米，广场工程10800平方米、景区道路6640平方米、园林绿化工程36829平方米和生态停车场3400平方米。</t>
  </si>
  <si>
    <t>桂林秀峰投资发展有限责任公司</t>
  </si>
  <si>
    <t>旅游</t>
  </si>
  <si>
    <t>永福县百寿养生文化旅游主题小镇项目</t>
  </si>
  <si>
    <t>新建百寿镇综合体育馆建设工程、百寿镇体育休闲公园建设工程、百寿镇龙象街污水管网工程、百寿镇海菜花风光带休闲健身骑行步道建设工程及休闲凉亭、停车场等。</t>
  </si>
  <si>
    <t>永福县鼎成投资有限公司</t>
  </si>
  <si>
    <t>桂林荔浦银子岩境SHOW·生动莲花项目</t>
  </si>
  <si>
    <t xml:space="preserve">
项目新建一座总建筑面积4119.42平方米演艺体验空间，主要建设内容包括音响、LED环幕、3D全息、机械道具、数控道具、艺术装置、灯光、视觉影像、各类特效等设备，观莲桥（含LED地屏）、观莲平台、景观池等相关附属设备。
</t>
  </si>
  <si>
    <t>桂林荔浦银子岩旅游有限责任公司</t>
  </si>
  <si>
    <t>——房地产</t>
  </si>
  <si>
    <t>桂林市叠彩区联发乾景御府项目</t>
  </si>
  <si>
    <t>项目总建筑面积214613.84平方米。包含：住宅、商业、配套建筑等共16栋，一期建设10栋，用地面积26422.47平方米；二期6栋，用地面积23644.84平方米。</t>
  </si>
  <si>
    <t>项目所有楼栋完成封顶。</t>
  </si>
  <si>
    <t>桂林欣联业置业有限公司</t>
  </si>
  <si>
    <t>叠彩区政府</t>
  </si>
  <si>
    <t>房地产</t>
  </si>
  <si>
    <t>七星区朝阳1号项目</t>
  </si>
  <si>
    <t>项目占地面积8031平方米，建筑面积22930平方米，拟布局住宅、商业等业态。</t>
  </si>
  <si>
    <t>桂林铭宇置业投资有限公司</t>
  </si>
  <si>
    <t>桂宏达领秀公馆项目</t>
  </si>
  <si>
    <t>建设住宅、商铺及其配套设施，建筑面积16982.12平方米。</t>
  </si>
  <si>
    <t>桂林宏轩置业有限公司</t>
  </si>
  <si>
    <t>万卓香语城项目</t>
  </si>
  <si>
    <t>建设7栋商品房及其配套设施，总建筑面积约70000平方米。</t>
  </si>
  <si>
    <t>完成项目主体工程建设。</t>
  </si>
  <si>
    <t>桂林市万卓投资有限公司</t>
  </si>
  <si>
    <t>阳朔碧桂园·漓江月项目</t>
  </si>
  <si>
    <t>项目规划建设用地面积8308.10平方米，总建筑面积20385.95平方米。</t>
  </si>
  <si>
    <t>阳朔汇享房地产开发有限公司</t>
  </si>
  <si>
    <t>阳朔县政府</t>
  </si>
  <si>
    <t>碧桂园综合体项目</t>
  </si>
  <si>
    <t>项目占地面积约94.06亩，建筑面积约19.11万平方米，部分为带装修的商住房和部分为毛坯房。</t>
  </si>
  <si>
    <t>项目1-16#楼竣工</t>
  </si>
  <si>
    <t>灵川碧桂园房地产开发有限公司</t>
  </si>
  <si>
    <t xml:space="preserve">全州县东丰国际住宅小区 </t>
  </si>
  <si>
    <t>项目规划用地6581.8平方米，建筑面积约2.2万平方米。</t>
  </si>
  <si>
    <t>项目主体全部建成及相关配套。</t>
  </si>
  <si>
    <t>全州县远锋新天地项目</t>
  </si>
  <si>
    <t>建设商住综合楼及住宅楼，建筑面积共85183.92平方米。</t>
  </si>
  <si>
    <t>完成全部主体工程及配套设施。</t>
  </si>
  <si>
    <t>全州县远峰项目投资有限公司</t>
  </si>
  <si>
    <t>全州县名门世家</t>
  </si>
  <si>
    <t>建设高端精品高层居住小区及商业门面，建筑面积为26万平方米。</t>
  </si>
  <si>
    <t>主体全部建成，完善配套设施，装修入住。</t>
  </si>
  <si>
    <t>桂林东舜置业有限公司</t>
  </si>
  <si>
    <t>全州湘江壹号小区项目</t>
  </si>
  <si>
    <t>项目用地27823.43平方米，建筑面积83330.34平方米，主要为12栋商住楼及相关配套设施。</t>
  </si>
  <si>
    <t>完成装修投入使用，完成小区其他建设及装修。</t>
  </si>
  <si>
    <t>全州县咸亨置业有限公司</t>
  </si>
  <si>
    <t>兴安县泰合房地产开发有限公司爱民路房产投资工程</t>
  </si>
  <si>
    <t>项目占地面积8780.42平方米，新建商品房21073平方米、商铺2000平方米、绿化面积2700平方米。建设地下停车位200个。</t>
  </si>
  <si>
    <t>兴安县泰合房地产开发有限公司</t>
  </si>
  <si>
    <t>盛凯华府</t>
  </si>
  <si>
    <t>新建商品房32300平方米，商铺1414.72平方米，停车场5920平方米。</t>
  </si>
  <si>
    <t>施工全面完工至交房给业主。</t>
  </si>
  <si>
    <t>广西资源县盛凯房地产开发有限公司</t>
  </si>
  <si>
    <t>平乐县三江望族商住项目</t>
  </si>
  <si>
    <t>项目规划用地面积7.46万平方米，建筑面积40万平方米，总户数1892户，项目总投资10亿元，3个组团18幢，25-32层。</t>
  </si>
  <si>
    <t>2017
-
2022</t>
  </si>
  <si>
    <t>完成主体工程建设，内外装修及配套工程。</t>
  </si>
  <si>
    <t>平乐县城新区管委会、科赛公司</t>
  </si>
  <si>
    <t>——其他服务</t>
  </si>
  <si>
    <t>龙光·桂林国际养生谷项目（一期）</t>
  </si>
  <si>
    <t>项目位于桂林市象山区万福路黄村地块，总投资约30亿元，占地面积约700亩，建设特色旅游养生养老基地，主要包括文化广场、中央公园、康养中心、疗养中心、养生酒店、公寓、健身中心、运动公园、体检中心、理疗中心、养生社区、旅游住宅、配套教育设施等。其中，一期工程占地150亩，计划投资6亿元。</t>
  </si>
  <si>
    <t>市政道路施工、配套设施与绿化施工。</t>
  </si>
  <si>
    <t>桂林市龙光铂骏房地产开发有限公司</t>
  </si>
  <si>
    <t>其他服务</t>
  </si>
  <si>
    <t>阳朔县创业服务中心</t>
  </si>
  <si>
    <t>项目规划总用地面积76712.68平方米，总建筑面积125007.36平方米，其中：地上建筑面积89845.53平方米，新建地下建筑面积35161.83平方米，计容建筑面积：91142.43平方米。主要建设内容包括：创业服务区、商业服务区、会议服务区、地下车库等。</t>
  </si>
  <si>
    <t>阳朔县阳宏投资发展有限公司</t>
  </si>
  <si>
    <t>全州县才湾镇绿缘田园综合体项目</t>
  </si>
  <si>
    <t>项目用地600亩，建筑面积约1.2万平方米，主要建设七大功能区，包括：经济作物种植区、花海休闲区、大棚果蔬种植区、电子商务信息中心区、特色动物园区、农耕文化区、游客综合接待服务区。</t>
  </si>
  <si>
    <t>完成冷库建设，作物种植区、花海休闲区、大棚果蔬种植区、特色产业等工程。</t>
  </si>
  <si>
    <t>桂林绿缘农业开发有限责任公司</t>
  </si>
  <si>
    <t>广西卓洁机电安装工程（风机吊装）</t>
  </si>
  <si>
    <t>建设机电安装工程有限公司，承包升压站建设及风机吊装等工作。</t>
  </si>
  <si>
    <t>2022
-
2022</t>
  </si>
  <si>
    <t>力争项目竣工验收。</t>
  </si>
  <si>
    <t>广西卓洁机电安装工程有限公司</t>
  </si>
  <si>
    <t>永福桂影影视文化广场项目</t>
  </si>
  <si>
    <t>项目规划用地2799.88平方米，建设影视城及附属设施。</t>
  </si>
  <si>
    <t>广西桂影投资有限公司</t>
  </si>
  <si>
    <t>三、社会公益</t>
  </si>
  <si>
    <t>（一）教育</t>
  </si>
  <si>
    <t>——普通教育</t>
  </si>
  <si>
    <t>阳朔县新城区高中</t>
  </si>
  <si>
    <t>项目规划净用地面积83266.95平方米，总建筑面积为62325平方米。</t>
  </si>
  <si>
    <t>项目竣工并交付使用。</t>
  </si>
  <si>
    <t>阳朔县教育局</t>
  </si>
  <si>
    <t>普通教育</t>
  </si>
  <si>
    <t>灌阳县高级中学江东校区</t>
  </si>
  <si>
    <t>校园占地面积150亩，建筑规模48000平方米，主要建设教学楼、教学综合楼、宿舍楼、图书楼、食堂、风雨操场及运动场、围墙等附属工程，购买安装有关设备。</t>
  </si>
  <si>
    <t>灌阳县教育局</t>
  </si>
  <si>
    <t>平乐县昭州中学建设工程</t>
  </si>
  <si>
    <t>项目总用地面积11万平方米，建筑占地面积3.5万平方米，总建筑面积12.6万平方米，其中计容建筑面积10万平方米，主要建设内容包括艺术楼、综合办公楼、1#-4#教学楼、5#、6#实验楼、教学楼、风雨操场、食堂、学生宿舍楼配套工程及校园配套设施。</t>
  </si>
  <si>
    <t>完成昭州中学综合楼、风雨操场、围墙、运动场、学生食堂、学生宿舍及校园配套设施等建设。</t>
  </si>
  <si>
    <t>平乐县云岭教育投资有限责任公司</t>
  </si>
  <si>
    <t>平乐县优质普惠学前教育资源扩容建设工程</t>
  </si>
  <si>
    <t>项目规划总用地面积约5.15万平方米，总建筑面积约4.34万平方米。主要建设内容包括建筑工程、配套建设工程。建设平乐县同乐、南洲、沙子、青龙、福兴、源头、二塘工业园区及二塘镇中心幼儿园等8所幼儿园。</t>
  </si>
  <si>
    <t>完成同乐、南洲、沙子、青龙、福兴、源头、二塘工业园区及二塘镇中心幼儿园等8个幼儿园的主体工程建设。</t>
  </si>
  <si>
    <t>（二）卫生</t>
  </si>
  <si>
    <t>桂林医学院第二附属医院综合改造提升项目</t>
  </si>
  <si>
    <t>新建1栋20层病房综合楼，总建筑面积36618平方米。包括：住院病房、医技用房、体验用房等。</t>
  </si>
  <si>
    <t>2017-2022</t>
  </si>
  <si>
    <t>争取完工并投入使用。</t>
  </si>
  <si>
    <t>桂林医学院第二附属医院</t>
  </si>
  <si>
    <t>临桂区政府</t>
  </si>
  <si>
    <t>卫生</t>
  </si>
  <si>
    <t>阳朔县人民医院分院（一期）建设工程项目</t>
  </si>
  <si>
    <t>项目总建筑面积24021.96平方米，其中3号急诊楼2679.04平方米、5号外科楼6939.92平方米、6号住院楼7702.57平方米、地下室6700.43平方米及配套等工程。</t>
  </si>
  <si>
    <t>阳朔县人民医院</t>
  </si>
  <si>
    <t>灵川县人民医院住院楼项目</t>
  </si>
  <si>
    <t>建设一栋11层的内科住院综合楼和一栋6层感染性疾病防治综合楼，总建筑面积21094平方米，总投资11492万元，配套建设给排水、污水处理系统、电气、暖通、消防、绿化等附属工程，采购医疗设备一批。</t>
  </si>
  <si>
    <t>2022年1月完成所有前期工作的批复，2022年11月底完成工程量100%，并进行装修扫尾工作。</t>
  </si>
  <si>
    <t>灵川县人民医院</t>
  </si>
  <si>
    <t>全州县精神病医院门诊住院综合楼</t>
  </si>
  <si>
    <t>项目规划用地面积7154平方米，建筑面积8800平方米，设计总床位150张。</t>
  </si>
  <si>
    <t>完成全部建设内容，并安装设备设施，实现竣工使用。</t>
  </si>
  <si>
    <t>全州县卫生健康局</t>
  </si>
  <si>
    <t>灌阳县人民医院</t>
  </si>
  <si>
    <t>拟建住院综合楼16366.68平方米，共11层，地下室建筑面积4183.92平方米，绿地面积2867平方米。</t>
  </si>
  <si>
    <t>灌阳县卫生健康局</t>
  </si>
  <si>
    <t>龙胜县人民医院医技病房综合楼工程</t>
  </si>
  <si>
    <t>新建1栋建筑面积15000平方米的医技病房综合楼，其中地上建筑面积12000平方米，地下建筑面积3000平方米。主要建设内容为医技用房、住院用房，配套建设给排水、电气、消防、停车场、绿化、道路硬化等附属工程。</t>
  </si>
  <si>
    <t>竣工</t>
  </si>
  <si>
    <t>龙胜各族自治县卫生健康局</t>
  </si>
  <si>
    <t>荔浦市中医医院第二住院综合楼建设项目</t>
  </si>
  <si>
    <t>项目新建1栋总建筑面积11180平方米的第二住院综合楼，其中地上建筑面积10260平方米，地下建筑面积920平方米。主要建设内容为医技用房、住院用房，配套建设给排水、电气、绿化、道路等附属工程。</t>
  </si>
  <si>
    <t>荔浦市中医医院</t>
  </si>
  <si>
    <t>（三）文化</t>
  </si>
  <si>
    <t>永福县非物质文化遗产（彩调）传承综合建设项目</t>
  </si>
  <si>
    <t>主要新建文化建筑、文化长廊和表演广场。
1.文化建筑:总建筑面积5000平方米，新建一栋席位量为1000座的彩调展演剧场，其中还设有馆藏量为1万件的彩调博物馆、排练厅、辅助用房。配套建设给排水系统、消防系统、电力系统、弱电系统、通风空调系统、道路工程、绿化等附属工程。
2.文化长廊:新建长3.5千米、宽1.5米的彩调文化展示长廊，配套建设步道3.5千米、遮阴3.5千米、景观绿化20000平方米、照明等工程。
3.表演广场:广场占地面积为18000平方米，其中新建表演舞台面积400平方米；硬化（含道路、停车场）面积12000平方米；景观绿化面积5600平方米。配套建设给排水系统、电力系统等工程。</t>
  </si>
  <si>
    <t>永福县文化广电体育和旅游局</t>
  </si>
  <si>
    <t>文化</t>
  </si>
  <si>
    <t>（四）其他社会</t>
  </si>
  <si>
    <t>秀峰区2021年老旧小区改造项目</t>
  </si>
  <si>
    <t>拟改造涉及六个片区的老旧小区，共11795户。改造内容包括老旧小区内道路硬化及改造，水表安装，给雨污水管道改造，新增路灯，安装监控系统，安装铁门、单车棚等。</t>
  </si>
  <si>
    <t>桂林市秀峰区住房城乡建设局</t>
  </si>
  <si>
    <t>其他社会</t>
  </si>
  <si>
    <t>灵川县人民法院审判业务用房</t>
  </si>
  <si>
    <t>审判业务用房1栋，包含办公区、审判工作区、诉讼服务中心等（含主体结构、二次装修、信息化建设、室外配套及铺装、档案密集架、中央空调、电梯、办公家具等）。总建筑面积12300平方米。</t>
  </si>
  <si>
    <t>主体建筑竣工及验收。</t>
  </si>
  <si>
    <t>灵川县人民法院</t>
  </si>
  <si>
    <t>灵川县棚户区改造项目（农贸市场片区旧改项目）</t>
  </si>
  <si>
    <t>总规划户数535户，项目净用地面积10682.91平方米（合16.02亩），新建总建筑面积101378.22平方米，计容建筑面积93286.94平方米，其中：安置住宅建筑面积10210.19平方米（安置户数91户），普通住宅建筑面积49219.01平方米（规划户数444户）、配套公建用房建筑面积583.12平方米，配套商业用房建筑面积33274.62平方米；不计容地下车库建筑面积8091.28平方米。</t>
  </si>
  <si>
    <t>竣工交付。</t>
  </si>
  <si>
    <t>灵川县恒祥投资有限责任公司</t>
  </si>
  <si>
    <t>灵川县棚户区改造项目（县住建局片区旧改项目一期）</t>
  </si>
  <si>
    <t>项目新建安置住宅与普通住宅进行合建，总规划户数286户，项目用地面积9985.62平方米（合14.98亩），新建总建筑面积42928.4平方米，安置户数212户</t>
  </si>
  <si>
    <t>灵川县2021年老旧小区改造项目</t>
  </si>
  <si>
    <t>建设内容：包括小区外接道路建设、小区内道路改造、给排水管网改造、电力线路改造、房屋维修（包括外立面改造、楼梯间改造、屋顶防水改造）、庭院绿化、路灯安装、垃圾箱投放。 建设规模：小区外接道路面积42350平方米；小区内道路改造73110平方米；给排水管网改造，其中给水管网改造6640米，污水管网改造13600米，雨水管网改造16000米；线路改造5450米；房屋维修（包括外立面改造面积35400平方米、楼梯间改造2470平方米、屋顶防水改造3940平方米）；庭院绿化3760平方米；路灯安装491盏；垃圾箱投放94个。</t>
  </si>
  <si>
    <t>小区外接道路建设、小区内道路改造、电力线路改造、房屋维修（包括外立面改造、楼梯间改造、屋顶防水改造）、庭院绿化、路灯安装、垃圾箱投放。</t>
  </si>
  <si>
    <t>灵川县住房城乡建设局</t>
  </si>
  <si>
    <t>全州县清湘书院、图书馆建设项目</t>
  </si>
  <si>
    <t>项目规划用地15亩，建筑面积约7000平方米。</t>
  </si>
  <si>
    <t>完成项目主体建设，完成装修，投入使用。</t>
  </si>
  <si>
    <t>全州县文广体和旅游局</t>
  </si>
  <si>
    <t>兴安县土地综合整治项目</t>
  </si>
  <si>
    <t>土地整治工程5000亩；修建渠道、泵房、输水管道等水利设施；修建田间道路、生产路、涵洞、回车台、错车台等。</t>
  </si>
  <si>
    <t>2022-2022</t>
  </si>
  <si>
    <t>项目实现竣工投产。</t>
  </si>
  <si>
    <t>兴安县自然资源局</t>
  </si>
  <si>
    <t>永福县十字街旧城区棚户区改造项目（一、二期）</t>
  </si>
  <si>
    <t>项目棚户区改造涉及的范围为永福县永福镇城十字街旧城区棚户区，涉及拆迁户数367户，拆迁建筑面积共36719平方米。新建安置住宅与普通住宅进行合建，总规划户数1267户，安置区总用地面积33829平方米(50.74亩)，新建总建筑面积为153409平方米。其中，安置住宅建筑面积43834.7平方米（安置户数337户，拆建安置比为1:1.3），普通住宅建筑面积79574.3平方米（规划普通住宅户数900户），商业用房建筑面积18000平方米，地下室建筑面积12000平方米，货币化安置30户。（说明：采用安置住宅与普通住宅合建方式，336户住房安置优先选择房型）。</t>
  </si>
  <si>
    <t>龙江乡新型城镇化建设和改造</t>
  </si>
  <si>
    <t>主要建设内容包括：罗汉果深加工基地、罗汉果特色产品交易市场，产业道路硬化20公里，新建罗汉果交易市场，冷库建设500平方米，硬化旅游步道5公里，道路扩宽600米，民宿改造200户，亮化节点5个；罗汉果加工体验工厂1个；罗汉果博物馆1个，占地1000平方米；星级公厕2座；核心区河道改造提升100米等。根据龙江乡保安农副产品市场建设规划，本项目分为五个区域：农副产品交易区、家禽类交易区、水产业交易区、竹木材交易区、综合农贸区等。</t>
  </si>
  <si>
    <t>永福县龙江乡人民政府</t>
  </si>
  <si>
    <t>龙胜县盛园路棚户区改造（一期）项目</t>
  </si>
  <si>
    <t>项目总建设面积25553平方米，住宅面积23400平方米，架空层建筑200平方米（不计容），地下室建筑面积2153平方米（不计容）；主要建设内容为保障性住房，配套建设道路工程及地面硬化、停车场、配电及动力照明、给排水、消防、绿化及挡土墙等基础设施。</t>
  </si>
  <si>
    <t>龙胜各族自治县兴胜城乡建设投资有限公司</t>
  </si>
  <si>
    <t>龙胜县人民法院智慧法院及基础设施建设项目</t>
  </si>
  <si>
    <t>智慧法院建设、基础设施建设及审判大楼装修，配套建设绿化、供配电、给排水、消防及办公家具采购等附属工程。</t>
  </si>
  <si>
    <t>龙胜各族自治县人民法院</t>
  </si>
  <si>
    <t>伟江乡新型城镇化示范乡镇（梨花小镇）建设项目</t>
  </si>
  <si>
    <t>1.规划建设用地100亩。
2.人行道建设2.26公里。
3.路面硬化1130米，宽6.5米，厚0.22米；4.绿化、花化、路灯采购安装，管线下地管网等附属工程。
5.集镇人饮提升项目建设（取水坝、过滤池、二级泵房、主管道2000米，支管道7000米）。
6.寨中小溪改造、河道整治，滚水坝建设。
7.集镇垃圾处理中心。对新建的垃圾处理中心设备进行更新，整改完善。
8.公共服务设施建设：新建民族文化广场一处，新建农贸市场一处，民族文化戏台一座等。
9.建设集镇（粮所至民小）风貌提升。
10.幸福大桥建设。</t>
  </si>
  <si>
    <t>竣工验收。</t>
  </si>
  <si>
    <t>龙胜各族自治县伟江乡人民政府</t>
  </si>
  <si>
    <t>资源县供销社大塘湾土地及职工宿舍楼改造项目</t>
  </si>
  <si>
    <t>规划总建筑面积38163平方米，其中地下3层，地上17层，建筑密度62.78%，容积率8.2，共208户。</t>
  </si>
  <si>
    <t>完成建设工程95%；完成配套工程50%，力争竣工验收。</t>
  </si>
  <si>
    <t>桂林资源鼎诚置业有限公司</t>
  </si>
  <si>
    <t>平乐县旱改水、增减挂土地整治项目</t>
  </si>
  <si>
    <t>项目为实施旱改水项目，实施面积约2000亩，预计新增水田面积约1500亩；实施增减挂钩项目，实施面积约500亩，预计复垦为农用地面积约500亩（其中复垦为耕地面积约400亩）。</t>
  </si>
  <si>
    <t>项目全部建设完成。</t>
  </si>
  <si>
    <t>平乐县自然资源局</t>
  </si>
  <si>
    <t>平乐县人武部整体搬迁项目</t>
  </si>
  <si>
    <t>项目规划用地约66亩，一期规划27亩，二期规划39亩。拟新建办公楼1栋、干部职工宿舍楼2栋、民兵综合训练基地1座，武器装备仓库1座，综合训练场1个，靶场1个，投弹训练场1个，另配套相关文体活动场。</t>
  </si>
  <si>
    <t>1.完成办公楼、宿舍楼建设。
2.完成民兵综合训练基地武器装备仓库建设。
3.完成综合训练场、靶场、投弹训练场及相关文体活动场建设。
4.完成基础建设及绿化亮化工作并投入使用。</t>
  </si>
  <si>
    <t>平乐县退役军人事务局</t>
  </si>
  <si>
    <t>平乐县青龙乡新型城镇化示范乡镇建设项目</t>
  </si>
  <si>
    <t>项目重点建设立面改造工程、市民广场、污水处理站、污水管网及道路白改黑等配套设施。</t>
  </si>
  <si>
    <t>完成道路“白改黑”项目、农贸市场提升改造项目、市民休闲广场等11个控制性项目及集镇环城路的建设。</t>
  </si>
  <si>
    <t>平乐县青龙乡人民政府</t>
  </si>
  <si>
    <t>恭城县三江乡新型城镇化示范乡镇建设</t>
  </si>
  <si>
    <t>主要建设内容包括：新建汽车站、体育休闲公园、集镇市场、文化广场、风貌改造、乡村建设、管网下地等。</t>
  </si>
  <si>
    <t>恭城瑶族自治县城乡建设投资有限公司</t>
  </si>
  <si>
    <t>恭城县GI地块安置房项目</t>
  </si>
  <si>
    <t>项目总规划用地面积24980.65平方米，总建筑面积89088平方米。其中住宅建筑面积51188平方米，配套用房建筑面积19900平方米，地下室建筑面积18000平方米，改造总户数400户。</t>
  </si>
  <si>
    <t>桂林恭城宏源投资集团有限公司</t>
  </si>
  <si>
    <t>桂林市公安局业务技术用房二期</t>
  </si>
  <si>
    <t>占地面积6561平方米，建筑内容包括2#、3#、4#、5#业务技术用房，1#、2#、3#连廊，总建筑面积34887平方米。</t>
  </si>
  <si>
    <t>所有单体全部封顶，完成安装工程、外墙等。</t>
  </si>
  <si>
    <t>桂林市公安局</t>
  </si>
  <si>
    <t>四、节能环保</t>
  </si>
  <si>
    <t>——污水处理</t>
  </si>
  <si>
    <t>兴安县污水处理ppp项目</t>
  </si>
  <si>
    <t>溶江镇、严关镇、界首镇、华江瑶族乡支管网建设，高尚镇、溶江镇、严关镇、界首镇、华江瑶族乡污水处理厂现状改善及提标。</t>
  </si>
  <si>
    <t>兴安县城市管理监督局</t>
  </si>
  <si>
    <t>污水处理</t>
  </si>
  <si>
    <t>荔浦市金鸡坪工业园区污水处理厂建设工程</t>
  </si>
  <si>
    <t>项目新建污水处理规模5000立方米/天(远期10000立方米/天)污水处理厂一座，配套建设污水管网5500米。建构筑物面积1750.50平方米，绿化面积4970.50平方米，场地硬化面积338.50平方米，道路面积2694.78平方米。主要构筑物包括进水泵房及沉砂池、调节池、综合处理池、鼓风机房、配电间、脱水机房、储泥池、综合楼、门卫室、除臭装置等。项目采用A²O法污水处理工艺。</t>
  </si>
  <si>
    <t>荔浦高新技术产业投资有限公司</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</si>
</sst>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quot;全市合计&quot;0&quot;项&quot;"/>
    <numFmt numFmtId="177" formatCode="0_ "/>
    <numFmt numFmtId="178" formatCode="&quot;&quot;0&quot;项&quot;"/>
  </numFmts>
  <fonts count="29">
    <font>
      <sz val="12"/>
      <name val="宋体"/>
      <charset val="134"/>
    </font>
    <font>
      <sz val="11"/>
      <name val="宋体"/>
      <charset val="134"/>
    </font>
    <font>
      <b/>
      <sz val="12"/>
      <name val="宋体"/>
      <charset val="134"/>
    </font>
    <font>
      <sz val="10"/>
      <name val="宋体"/>
      <charset val="134"/>
    </font>
    <font>
      <sz val="16"/>
      <name val="黑体"/>
      <family val="3"/>
      <charset val="134"/>
    </font>
    <font>
      <sz val="22"/>
      <name val="方正小标宋_GBK"/>
      <family val="4"/>
      <charset val="134"/>
    </font>
    <font>
      <sz val="11"/>
      <name val="黑体"/>
      <family val="3"/>
      <charset val="134"/>
    </font>
    <font>
      <b/>
      <sz val="11"/>
      <name val="宋体"/>
      <charset val="134"/>
    </font>
    <font>
      <sz val="11"/>
      <color indexed="8"/>
      <name val="宋体"/>
      <charset val="134"/>
    </font>
    <font>
      <i/>
      <sz val="11"/>
      <color indexed="23"/>
      <name val="宋体"/>
      <charset val="134"/>
    </font>
    <font>
      <b/>
      <sz val="11"/>
      <color indexed="62"/>
      <name val="宋体"/>
      <charset val="134"/>
    </font>
    <font>
      <u/>
      <sz val="11"/>
      <color indexed="20"/>
      <name val="宋体"/>
      <charset val="134"/>
    </font>
    <font>
      <sz val="11"/>
      <color indexed="16"/>
      <name val="宋体"/>
      <charset val="134"/>
    </font>
    <font>
      <sz val="10"/>
      <name val="楷体_GB2312"/>
      <charset val="0"/>
    </font>
    <font>
      <b/>
      <sz val="11"/>
      <color indexed="9"/>
      <name val="宋体"/>
      <charset val="134"/>
    </font>
    <font>
      <b/>
      <sz val="13"/>
      <color indexed="62"/>
      <name val="宋体"/>
      <charset val="134"/>
    </font>
    <font>
      <sz val="11"/>
      <color indexed="10"/>
      <name val="宋体"/>
      <charset val="134"/>
    </font>
    <font>
      <sz val="11"/>
      <color indexed="9"/>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0"/>
      <name val="Arial"/>
      <charset val="0"/>
    </font>
    <font>
      <b/>
      <sz val="11"/>
      <color indexed="8"/>
      <name val="宋体"/>
      <charset val="134"/>
    </font>
    <font>
      <b/>
      <sz val="18"/>
      <color indexed="62"/>
      <name val="宋体"/>
      <charset val="134"/>
    </font>
    <font>
      <u/>
      <sz val="11"/>
      <color indexed="12"/>
      <name val="宋体"/>
      <charset val="134"/>
    </font>
    <font>
      <b/>
      <sz val="11"/>
      <color indexed="63"/>
      <name val="宋体"/>
      <charset val="134"/>
    </font>
    <font>
      <b/>
      <sz val="15"/>
      <color indexed="62"/>
      <name val="宋体"/>
      <charset val="134"/>
    </font>
    <font>
      <sz val="11"/>
      <color indexed="17"/>
      <name val="宋体"/>
      <charset val="134"/>
    </font>
  </fonts>
  <fills count="18">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31"/>
        <bgColor indexed="64"/>
      </patternFill>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54"/>
        <bgColor indexed="64"/>
      </patternFill>
    </fill>
    <fill>
      <patternFill patternType="solid">
        <fgColor indexed="25"/>
        <bgColor indexed="64"/>
      </patternFill>
    </fill>
    <fill>
      <patternFill patternType="solid">
        <fgColor indexed="49"/>
        <bgColor indexed="64"/>
      </patternFill>
    </fill>
    <fill>
      <patternFill patternType="solid">
        <fgColor indexed="23"/>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54"/>
      </top>
      <bottom style="double">
        <color indexed="54"/>
      </bottom>
      <diagonal/>
    </border>
    <border>
      <left/>
      <right/>
      <top/>
      <bottom style="medium">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style="thin">
        <color indexed="22"/>
      </left>
      <right style="thin">
        <color indexed="22"/>
      </right>
      <top style="thin">
        <color indexed="22"/>
      </top>
      <bottom style="thin">
        <color indexed="22"/>
      </bottom>
      <diagonal/>
    </border>
  </borders>
  <cellStyleXfs count="54">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19"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7" fillId="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11" applyNumberFormat="0" applyFont="0" applyAlignment="0" applyProtection="0">
      <alignment vertical="center"/>
    </xf>
    <xf numFmtId="0" fontId="17" fillId="9"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7" fillId="0" borderId="10" applyNumberFormat="0" applyFill="0" applyAlignment="0" applyProtection="0">
      <alignment vertical="center"/>
    </xf>
    <xf numFmtId="0" fontId="0" fillId="0" borderId="0"/>
    <xf numFmtId="0" fontId="15" fillId="0" borderId="4" applyNumberFormat="0" applyFill="0" applyAlignment="0" applyProtection="0">
      <alignment vertical="center"/>
    </xf>
    <xf numFmtId="0" fontId="17" fillId="3" borderId="0" applyNumberFormat="0" applyBorder="0" applyAlignment="0" applyProtection="0">
      <alignment vertical="center"/>
    </xf>
    <xf numFmtId="0" fontId="10" fillId="0" borderId="8" applyNumberFormat="0" applyFill="0" applyAlignment="0" applyProtection="0">
      <alignment vertical="center"/>
    </xf>
    <xf numFmtId="0" fontId="17" fillId="3" borderId="0" applyNumberFormat="0" applyBorder="0" applyAlignment="0" applyProtection="0">
      <alignment vertical="center"/>
    </xf>
    <xf numFmtId="0" fontId="26" fillId="11" borderId="9" applyNumberFormat="0" applyAlignment="0" applyProtection="0">
      <alignment vertical="center"/>
    </xf>
    <xf numFmtId="0" fontId="20" fillId="11" borderId="5" applyNumberFormat="0" applyAlignment="0" applyProtection="0">
      <alignment vertical="center"/>
    </xf>
    <xf numFmtId="0" fontId="14" fillId="6" borderId="3" applyNumberFormat="0" applyAlignment="0" applyProtection="0">
      <alignment vertical="center"/>
    </xf>
    <xf numFmtId="0" fontId="0" fillId="0" borderId="0">
      <alignment vertical="center"/>
    </xf>
    <xf numFmtId="0" fontId="8" fillId="12" borderId="0" applyNumberFormat="0" applyBorder="0" applyAlignment="0" applyProtection="0">
      <alignment vertical="center"/>
    </xf>
    <xf numFmtId="0" fontId="17" fillId="15" borderId="0" applyNumberFormat="0" applyBorder="0" applyAlignment="0" applyProtection="0">
      <alignment vertical="center"/>
    </xf>
    <xf numFmtId="0" fontId="21" fillId="0" borderId="6" applyNumberFormat="0" applyFill="0" applyAlignment="0" applyProtection="0">
      <alignment vertical="center"/>
    </xf>
    <xf numFmtId="0" fontId="23" fillId="0" borderId="7" applyNumberFormat="0" applyFill="0" applyAlignment="0" applyProtection="0">
      <alignment vertical="center"/>
    </xf>
    <xf numFmtId="0" fontId="28" fillId="7" borderId="0" applyNumberFormat="0" applyBorder="0" applyAlignment="0" applyProtection="0">
      <alignment vertical="center"/>
    </xf>
    <xf numFmtId="0" fontId="18" fillId="8" borderId="0" applyNumberFormat="0" applyBorder="0" applyAlignment="0" applyProtection="0">
      <alignment vertical="center"/>
    </xf>
    <xf numFmtId="0" fontId="8" fillId="10"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8" fillId="2" borderId="0" applyNumberFormat="0" applyBorder="0" applyAlignment="0" applyProtection="0">
      <alignment vertical="center"/>
    </xf>
    <xf numFmtId="0" fontId="17" fillId="17" borderId="0" applyNumberFormat="0" applyBorder="0" applyAlignment="0" applyProtection="0">
      <alignment vertical="center"/>
    </xf>
    <xf numFmtId="0" fontId="17" fillId="14" borderId="0" applyNumberFormat="0" applyBorder="0" applyAlignment="0" applyProtection="0">
      <alignment vertical="center"/>
    </xf>
    <xf numFmtId="0" fontId="8" fillId="5" borderId="0" applyNumberFormat="0" applyBorder="0" applyAlignment="0" applyProtection="0">
      <alignment vertical="center"/>
    </xf>
    <xf numFmtId="0" fontId="8" fillId="3" borderId="0" applyNumberFormat="0" applyBorder="0" applyAlignment="0" applyProtection="0">
      <alignment vertical="center"/>
    </xf>
    <xf numFmtId="0" fontId="17" fillId="16" borderId="0" applyNumberFormat="0" applyBorder="0" applyAlignment="0" applyProtection="0">
      <alignment vertical="center"/>
    </xf>
    <xf numFmtId="0" fontId="8" fillId="5" borderId="0" applyNumberFormat="0" applyBorder="0" applyAlignment="0" applyProtection="0">
      <alignment vertical="center"/>
    </xf>
    <xf numFmtId="0" fontId="17" fillId="13" borderId="0" applyNumberFormat="0" applyBorder="0" applyAlignment="0" applyProtection="0">
      <alignment vertical="center"/>
    </xf>
    <xf numFmtId="0" fontId="17" fillId="9" borderId="0" applyNumberFormat="0" applyBorder="0" applyAlignment="0" applyProtection="0">
      <alignment vertical="center"/>
    </xf>
    <xf numFmtId="0" fontId="8" fillId="2" borderId="0" applyNumberFormat="0" applyBorder="0" applyAlignment="0" applyProtection="0">
      <alignment vertical="center"/>
    </xf>
    <xf numFmtId="0" fontId="17" fillId="2" borderId="0" applyNumberFormat="0" applyBorder="0" applyAlignment="0" applyProtection="0">
      <alignment vertical="center"/>
    </xf>
    <xf numFmtId="0" fontId="13" fillId="0" borderId="0">
      <alignment vertical="center"/>
    </xf>
    <xf numFmtId="0" fontId="22" fillId="0" borderId="0">
      <alignment vertical="center"/>
    </xf>
  </cellStyleXfs>
  <cellXfs count="40">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wrapText="1"/>
    </xf>
    <xf numFmtId="0" fontId="2" fillId="0" borderId="0" xfId="0" applyFont="1" applyFill="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0" fontId="3" fillId="0" borderId="0" xfId="28" applyFont="1" applyFill="1" applyBorder="1" applyAlignment="1">
      <alignment vertical="center" wrapText="1"/>
    </xf>
    <xf numFmtId="0" fontId="0" fillId="0" borderId="0" xfId="0" applyFont="1" applyFill="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4" fillId="0" borderId="0" xfId="0" applyFont="1" applyFill="1" applyAlignment="1">
      <alignment horizontal="left" vertical="center"/>
    </xf>
    <xf numFmtId="0" fontId="5" fillId="0" borderId="0" xfId="37" applyFont="1" applyFill="1" applyBorder="1" applyAlignment="1">
      <alignment horizontal="center" vertical="center" wrapText="1"/>
    </xf>
    <xf numFmtId="0" fontId="3" fillId="0" borderId="1" xfId="0" applyFont="1" applyFill="1" applyBorder="1" applyAlignment="1">
      <alignment horizontal="left"/>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28" applyFont="1" applyFill="1" applyBorder="1" applyAlignment="1">
      <alignment horizontal="center" vertical="center" wrapText="1"/>
    </xf>
    <xf numFmtId="0" fontId="1" fillId="0" borderId="2" xfId="28" applyFont="1" applyFill="1" applyBorder="1" applyAlignment="1">
      <alignment horizontal="left" vertical="center" wrapText="1"/>
    </xf>
    <xf numFmtId="177" fontId="1" fillId="0" borderId="2" xfId="28"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176" fontId="1" fillId="0" borderId="2" xfId="28" applyNumberFormat="1" applyFont="1" applyFill="1" applyBorder="1" applyAlignment="1" applyProtection="1">
      <alignment horizontal="left" vertical="center" wrapText="1"/>
    </xf>
    <xf numFmtId="0" fontId="1" fillId="0" borderId="2" xfId="28" applyFont="1" applyFill="1" applyBorder="1" applyAlignment="1">
      <alignment vertical="center" wrapText="1"/>
    </xf>
    <xf numFmtId="0" fontId="5" fillId="0" borderId="0" xfId="37" applyFont="1" applyFill="1" applyAlignment="1">
      <alignment horizontal="center" vertical="center" wrapText="1"/>
    </xf>
    <xf numFmtId="0" fontId="3" fillId="0" borderId="1" xfId="0" applyFont="1" applyFill="1" applyBorder="1" applyAlignment="1">
      <alignment horizontal="right" wrapText="1"/>
    </xf>
    <xf numFmtId="0" fontId="3" fillId="0" borderId="0" xfId="0" applyFont="1" applyFill="1" applyAlignment="1">
      <alignment horizontal="right" wrapText="1"/>
    </xf>
    <xf numFmtId="0" fontId="6" fillId="0" borderId="0" xfId="0" applyFont="1" applyFill="1" applyAlignment="1">
      <alignment horizontal="center" vertical="center" wrapText="1"/>
    </xf>
    <xf numFmtId="0" fontId="7"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Fill="1" applyBorder="1" applyAlignment="1">
      <alignment vertical="center"/>
    </xf>
    <xf numFmtId="0" fontId="1" fillId="0" borderId="2" xfId="52"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2" xfId="20" applyFont="1" applyFill="1" applyBorder="1" applyAlignment="1">
      <alignment horizontal="center" vertical="center" wrapText="1"/>
    </xf>
    <xf numFmtId="0" fontId="1" fillId="0" borderId="2" xfId="28" applyNumberFormat="1" applyFont="1" applyFill="1" applyBorder="1" applyAlignment="1">
      <alignment horizontal="center" vertical="center" wrapText="1"/>
    </xf>
    <xf numFmtId="0" fontId="1" fillId="0" borderId="2" xfId="28" applyFont="1" applyFill="1" applyBorder="1" applyAlignment="1" applyProtection="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_2013考评项目表"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常规_2013考评项目表 3"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gcd" xfId="53"/>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3"/>
  <sheetViews>
    <sheetView tabSelected="1" view="pageBreakPreview" zoomScale="115" zoomScaleNormal="100" zoomScaleSheetLayoutView="115" topLeftCell="A151" workbookViewId="0">
      <selection activeCell="H144" sqref="H144"/>
    </sheetView>
  </sheetViews>
  <sheetFormatPr defaultColWidth="9" defaultRowHeight="14.25"/>
  <cols>
    <col min="1" max="1" width="3.25" style="8" customWidth="1"/>
    <col min="2" max="2" width="21.875" style="9" customWidth="1"/>
    <col min="3" max="3" width="35.625" style="9" customWidth="1"/>
    <col min="4" max="4" width="9.5" style="10" customWidth="1"/>
    <col min="5" max="5" width="9.625" style="10" customWidth="1"/>
    <col min="6" max="6" width="5.125" style="2" customWidth="1"/>
    <col min="7" max="7" width="5.625" style="2" customWidth="1"/>
    <col min="8" max="8" width="27.375" style="9" customWidth="1"/>
    <col min="9" max="9" width="9.875" style="9" customWidth="1"/>
    <col min="10" max="10" width="10.375" style="9" customWidth="1"/>
    <col min="11" max="17" width="10.375" style="9" hidden="1" customWidth="1"/>
    <col min="18" max="25" width="10.375" style="9" customWidth="1"/>
    <col min="26" max="16384" width="9" style="6"/>
  </cols>
  <sheetData>
    <row r="1" ht="20.25" spans="1:2">
      <c r="A1" s="11" t="s">
        <v>0</v>
      </c>
      <c r="B1" s="11"/>
    </row>
    <row r="2" s="1" customFormat="1" ht="28.15" customHeight="1" spans="1:25">
      <c r="A2" s="12" t="s">
        <v>1</v>
      </c>
      <c r="B2" s="12"/>
      <c r="C2" s="12"/>
      <c r="D2" s="12"/>
      <c r="E2" s="12"/>
      <c r="F2" s="12"/>
      <c r="G2" s="12"/>
      <c r="H2" s="12"/>
      <c r="I2" s="12"/>
      <c r="J2" s="12"/>
      <c r="K2" s="28"/>
      <c r="L2" s="28"/>
      <c r="M2" s="28"/>
      <c r="N2" s="28"/>
      <c r="O2" s="28"/>
      <c r="P2" s="28"/>
      <c r="Q2" s="28"/>
      <c r="R2" s="28"/>
      <c r="S2" s="28"/>
      <c r="T2" s="28"/>
      <c r="U2" s="28"/>
      <c r="V2" s="28"/>
      <c r="W2" s="28"/>
      <c r="X2" s="28"/>
      <c r="Y2" s="28"/>
    </row>
    <row r="3" spans="1:25">
      <c r="A3" s="13" t="s">
        <v>2</v>
      </c>
      <c r="B3" s="13"/>
      <c r="C3" s="13"/>
      <c r="I3" s="29" t="s">
        <v>3</v>
      </c>
      <c r="J3" s="29"/>
      <c r="K3" s="30"/>
      <c r="L3" s="30"/>
      <c r="M3" s="30"/>
      <c r="N3" s="30"/>
      <c r="O3" s="30"/>
      <c r="P3" s="30"/>
      <c r="Q3" s="30"/>
      <c r="R3" s="30"/>
      <c r="S3" s="30"/>
      <c r="T3" s="30"/>
      <c r="U3" s="30"/>
      <c r="V3" s="30"/>
      <c r="W3" s="30"/>
      <c r="X3" s="30"/>
      <c r="Y3" s="30"/>
    </row>
    <row r="4" s="2" customFormat="1" ht="40.5" spans="1:25">
      <c r="A4" s="14" t="s">
        <v>4</v>
      </c>
      <c r="B4" s="14" t="s">
        <v>5</v>
      </c>
      <c r="C4" s="14" t="s">
        <v>6</v>
      </c>
      <c r="D4" s="14" t="s">
        <v>7</v>
      </c>
      <c r="E4" s="14" t="s">
        <v>8</v>
      </c>
      <c r="F4" s="14" t="s">
        <v>9</v>
      </c>
      <c r="G4" s="14" t="s">
        <v>10</v>
      </c>
      <c r="H4" s="14" t="s">
        <v>11</v>
      </c>
      <c r="I4" s="14" t="s">
        <v>12</v>
      </c>
      <c r="J4" s="14" t="s">
        <v>13</v>
      </c>
      <c r="K4" s="31"/>
      <c r="L4" s="31"/>
      <c r="M4" s="31"/>
      <c r="N4" s="31"/>
      <c r="O4" s="31"/>
      <c r="P4" s="31"/>
      <c r="Q4" s="31"/>
      <c r="R4" s="31"/>
      <c r="S4" s="31"/>
      <c r="T4" s="31"/>
      <c r="U4" s="31"/>
      <c r="V4" s="31"/>
      <c r="W4" s="31"/>
      <c r="X4" s="31"/>
      <c r="Y4" s="31"/>
    </row>
    <row r="5" s="3" customFormat="1" spans="1:25">
      <c r="A5" s="15"/>
      <c r="B5" s="16" t="s">
        <v>14</v>
      </c>
      <c r="C5" s="17">
        <f>SUM(C6,C37,C113,C150)</f>
        <v>111</v>
      </c>
      <c r="D5" s="15">
        <f>SUM(D6,D37,D113,D150)</f>
        <v>2958347.57</v>
      </c>
      <c r="E5" s="15">
        <f>SUM(E6,E37,E113,E150)</f>
        <v>885531.68</v>
      </c>
      <c r="F5" s="16"/>
      <c r="G5" s="16"/>
      <c r="H5" s="18"/>
      <c r="I5" s="18"/>
      <c r="J5" s="18"/>
      <c r="K5" s="32">
        <v>111</v>
      </c>
      <c r="L5" s="32">
        <v>2958347.57</v>
      </c>
      <c r="M5" s="32">
        <v>885531.68</v>
      </c>
      <c r="N5" s="32">
        <f>C5-K5</f>
        <v>0</v>
      </c>
      <c r="O5" s="32">
        <f>D5-L5</f>
        <v>0</v>
      </c>
      <c r="P5" s="32">
        <f>E5-M5</f>
        <v>0</v>
      </c>
      <c r="Q5" s="32"/>
      <c r="R5" s="32"/>
      <c r="S5" s="32"/>
      <c r="T5" s="32"/>
      <c r="U5" s="32"/>
      <c r="V5" s="32"/>
      <c r="W5" s="32"/>
      <c r="X5" s="32"/>
      <c r="Y5" s="32"/>
    </row>
    <row r="6" spans="1:25">
      <c r="A6" s="19"/>
      <c r="B6" s="16" t="s">
        <v>15</v>
      </c>
      <c r="C6" s="17">
        <f>SUM(C7,C13,C20,C25)</f>
        <v>18</v>
      </c>
      <c r="D6" s="15">
        <f>SUM(D7,D13,D20,D25)</f>
        <v>600598.12</v>
      </c>
      <c r="E6" s="15">
        <f>SUM(E7,E13,E20,E25)</f>
        <v>172624</v>
      </c>
      <c r="F6" s="20"/>
      <c r="G6" s="20"/>
      <c r="H6" s="21"/>
      <c r="I6" s="21"/>
      <c r="J6" s="21"/>
      <c r="K6" s="33"/>
      <c r="L6" s="33"/>
      <c r="M6" s="33"/>
      <c r="N6" s="33"/>
      <c r="O6" s="33"/>
      <c r="P6" s="33"/>
      <c r="Q6" s="33"/>
      <c r="R6" s="33"/>
      <c r="S6" s="33"/>
      <c r="T6" s="33"/>
      <c r="U6" s="33"/>
      <c r="V6" s="33"/>
      <c r="W6" s="33"/>
      <c r="X6" s="33"/>
      <c r="Y6" s="33"/>
    </row>
    <row r="7" spans="1:25">
      <c r="A7" s="19"/>
      <c r="B7" s="16" t="s">
        <v>16</v>
      </c>
      <c r="C7" s="17">
        <f>SUM(C8)</f>
        <v>4</v>
      </c>
      <c r="D7" s="15">
        <f>SUM(D8)</f>
        <v>137042</v>
      </c>
      <c r="E7" s="15">
        <f>SUM(E8)</f>
        <v>46722</v>
      </c>
      <c r="F7" s="20"/>
      <c r="G7" s="20"/>
      <c r="H7" s="21"/>
      <c r="I7" s="21"/>
      <c r="J7" s="21"/>
      <c r="K7" s="33"/>
      <c r="L7" s="33"/>
      <c r="M7" s="33"/>
      <c r="N7" s="33"/>
      <c r="O7" s="33"/>
      <c r="P7" s="33"/>
      <c r="Q7" s="33"/>
      <c r="R7" s="33"/>
      <c r="S7" s="33"/>
      <c r="T7" s="33"/>
      <c r="U7" s="33"/>
      <c r="V7" s="33"/>
      <c r="W7" s="33"/>
      <c r="X7" s="33"/>
      <c r="Y7" s="33"/>
    </row>
    <row r="8" spans="1:25">
      <c r="A8" s="19"/>
      <c r="B8" s="16" t="s">
        <v>17</v>
      </c>
      <c r="C8" s="17">
        <f>COUNTA(C9:C12)</f>
        <v>4</v>
      </c>
      <c r="D8" s="15">
        <f>SUM(D9:D12)</f>
        <v>137042</v>
      </c>
      <c r="E8" s="15">
        <f>SUM(E9:E12)</f>
        <v>46722</v>
      </c>
      <c r="F8" s="20"/>
      <c r="G8" s="20"/>
      <c r="H8" s="21"/>
      <c r="I8" s="21"/>
      <c r="J8" s="21"/>
      <c r="K8" s="33"/>
      <c r="L8" s="33"/>
      <c r="M8" s="33"/>
      <c r="N8" s="33"/>
      <c r="O8" s="33"/>
      <c r="P8" s="33"/>
      <c r="Q8" s="33"/>
      <c r="R8" s="33"/>
      <c r="S8" s="33"/>
      <c r="T8" s="33"/>
      <c r="U8" s="33"/>
      <c r="V8" s="33"/>
      <c r="W8" s="33"/>
      <c r="X8" s="33"/>
      <c r="Y8" s="33"/>
    </row>
    <row r="9" s="4" customFormat="1" ht="40.5" spans="1:17">
      <c r="A9" s="22">
        <v>1</v>
      </c>
      <c r="B9" s="23" t="s">
        <v>18</v>
      </c>
      <c r="C9" s="23" t="s">
        <v>19</v>
      </c>
      <c r="D9" s="22">
        <v>12272</v>
      </c>
      <c r="E9" s="24">
        <v>2422</v>
      </c>
      <c r="F9" s="22" t="s">
        <v>20</v>
      </c>
      <c r="G9" s="22" t="s">
        <v>21</v>
      </c>
      <c r="H9" s="23" t="s">
        <v>22</v>
      </c>
      <c r="I9" s="23" t="s">
        <v>23</v>
      </c>
      <c r="J9" s="23" t="s">
        <v>24</v>
      </c>
      <c r="K9" s="22" t="s">
        <v>25</v>
      </c>
      <c r="L9" s="22" t="s">
        <v>26</v>
      </c>
      <c r="M9" s="34"/>
      <c r="Q9" s="4" t="s">
        <v>27</v>
      </c>
    </row>
    <row r="10" s="4" customFormat="1" ht="54" spans="1:17">
      <c r="A10" s="22">
        <v>2</v>
      </c>
      <c r="B10" s="23" t="s">
        <v>28</v>
      </c>
      <c r="C10" s="23" t="s">
        <v>29</v>
      </c>
      <c r="D10" s="22">
        <v>10470</v>
      </c>
      <c r="E10" s="24">
        <v>8000</v>
      </c>
      <c r="F10" s="22" t="s">
        <v>20</v>
      </c>
      <c r="G10" s="22" t="s">
        <v>21</v>
      </c>
      <c r="H10" s="23" t="s">
        <v>30</v>
      </c>
      <c r="I10" s="23" t="s">
        <v>31</v>
      </c>
      <c r="J10" s="23" t="s">
        <v>32</v>
      </c>
      <c r="K10" s="35" t="s">
        <v>25</v>
      </c>
      <c r="L10" s="22" t="s">
        <v>26</v>
      </c>
      <c r="M10" s="34"/>
      <c r="Q10" s="4" t="s">
        <v>27</v>
      </c>
    </row>
    <row r="11" s="5" customFormat="1" ht="93" customHeight="1" spans="1:17">
      <c r="A11" s="22">
        <v>3</v>
      </c>
      <c r="B11" s="23" t="s">
        <v>33</v>
      </c>
      <c r="C11" s="23" t="s">
        <v>34</v>
      </c>
      <c r="D11" s="22">
        <v>65000</v>
      </c>
      <c r="E11" s="24">
        <v>20000</v>
      </c>
      <c r="F11" s="22" t="s">
        <v>35</v>
      </c>
      <c r="G11" s="22" t="s">
        <v>21</v>
      </c>
      <c r="H11" s="23" t="s">
        <v>36</v>
      </c>
      <c r="I11" s="23" t="s">
        <v>37</v>
      </c>
      <c r="J11" s="23" t="s">
        <v>38</v>
      </c>
      <c r="K11" s="35" t="s">
        <v>25</v>
      </c>
      <c r="L11" s="22" t="s">
        <v>26</v>
      </c>
      <c r="M11" s="34"/>
      <c r="Q11" s="5" t="s">
        <v>27</v>
      </c>
    </row>
    <row r="12" s="5" customFormat="1" ht="61" customHeight="1" spans="1:17">
      <c r="A12" s="22">
        <v>4</v>
      </c>
      <c r="B12" s="25" t="s">
        <v>39</v>
      </c>
      <c r="C12" s="23" t="s">
        <v>40</v>
      </c>
      <c r="D12" s="22">
        <v>49300</v>
      </c>
      <c r="E12" s="24">
        <v>16300</v>
      </c>
      <c r="F12" s="22" t="s">
        <v>41</v>
      </c>
      <c r="G12" s="22" t="s">
        <v>21</v>
      </c>
      <c r="H12" s="23" t="s">
        <v>42</v>
      </c>
      <c r="I12" s="23" t="s">
        <v>43</v>
      </c>
      <c r="J12" s="23" t="s">
        <v>44</v>
      </c>
      <c r="K12" s="35" t="s">
        <v>25</v>
      </c>
      <c r="L12" s="22" t="s">
        <v>26</v>
      </c>
      <c r="M12" s="34"/>
      <c r="Q12" s="5" t="s">
        <v>27</v>
      </c>
    </row>
    <row r="13" spans="1:25">
      <c r="A13" s="19"/>
      <c r="B13" s="16" t="s">
        <v>45</v>
      </c>
      <c r="C13" s="17">
        <f>SUM(C14,C17)</f>
        <v>4</v>
      </c>
      <c r="D13" s="15">
        <f>SUM(D14,D17)</f>
        <v>236259</v>
      </c>
      <c r="E13" s="15">
        <f>SUM(E14,E17)</f>
        <v>81259</v>
      </c>
      <c r="F13" s="20"/>
      <c r="G13" s="20"/>
      <c r="H13" s="21"/>
      <c r="I13" s="21"/>
      <c r="J13" s="21"/>
      <c r="K13" s="33"/>
      <c r="L13" s="33"/>
      <c r="M13" s="33"/>
      <c r="N13" s="33"/>
      <c r="O13" s="33"/>
      <c r="P13" s="33"/>
      <c r="Q13" s="33"/>
      <c r="R13" s="33"/>
      <c r="S13" s="33"/>
      <c r="T13" s="33"/>
      <c r="U13" s="33"/>
      <c r="V13" s="33"/>
      <c r="W13" s="33"/>
      <c r="X13" s="33"/>
      <c r="Y13" s="33"/>
    </row>
    <row r="14" spans="1:25">
      <c r="A14" s="19"/>
      <c r="B14" s="16" t="s">
        <v>46</v>
      </c>
      <c r="C14" s="17">
        <f>COUNTA(C15:C16)</f>
        <v>2</v>
      </c>
      <c r="D14" s="15">
        <f>SUM(D15:D16)</f>
        <v>149259</v>
      </c>
      <c r="E14" s="15">
        <f>SUM(E15:E16)</f>
        <v>29259</v>
      </c>
      <c r="F14" s="20"/>
      <c r="G14" s="20"/>
      <c r="H14" s="21"/>
      <c r="I14" s="21"/>
      <c r="J14" s="21"/>
      <c r="K14" s="33"/>
      <c r="L14" s="33"/>
      <c r="M14" s="33"/>
      <c r="N14" s="33"/>
      <c r="O14" s="33"/>
      <c r="P14" s="33"/>
      <c r="Q14" s="33"/>
      <c r="R14" s="33"/>
      <c r="S14" s="33"/>
      <c r="T14" s="33"/>
      <c r="U14" s="33"/>
      <c r="V14" s="33"/>
      <c r="W14" s="33"/>
      <c r="X14" s="33"/>
      <c r="Y14" s="33"/>
    </row>
    <row r="15" s="5" customFormat="1" ht="63" customHeight="1" spans="1:17">
      <c r="A15" s="22">
        <v>1</v>
      </c>
      <c r="B15" s="25" t="s">
        <v>47</v>
      </c>
      <c r="C15" s="23" t="s">
        <v>48</v>
      </c>
      <c r="D15" s="22">
        <v>62650</v>
      </c>
      <c r="E15" s="24">
        <v>12650</v>
      </c>
      <c r="F15" s="22" t="s">
        <v>49</v>
      </c>
      <c r="G15" s="22" t="s">
        <v>21</v>
      </c>
      <c r="H15" s="23" t="s">
        <v>50</v>
      </c>
      <c r="I15" s="23" t="s">
        <v>51</v>
      </c>
      <c r="J15" s="23" t="s">
        <v>52</v>
      </c>
      <c r="K15" s="22" t="s">
        <v>25</v>
      </c>
      <c r="L15" s="22" t="s">
        <v>53</v>
      </c>
      <c r="M15" s="34"/>
      <c r="Q15" s="4" t="s">
        <v>27</v>
      </c>
    </row>
    <row r="16" s="5" customFormat="1" ht="64" customHeight="1" spans="1:17">
      <c r="A16" s="22">
        <v>2</v>
      </c>
      <c r="B16" s="25" t="s">
        <v>54</v>
      </c>
      <c r="C16" s="23" t="s">
        <v>55</v>
      </c>
      <c r="D16" s="22">
        <v>86609</v>
      </c>
      <c r="E16" s="24">
        <v>16609</v>
      </c>
      <c r="F16" s="22" t="s">
        <v>49</v>
      </c>
      <c r="G16" s="22" t="s">
        <v>21</v>
      </c>
      <c r="H16" s="23" t="s">
        <v>56</v>
      </c>
      <c r="I16" s="23" t="s">
        <v>51</v>
      </c>
      <c r="J16" s="23" t="s">
        <v>52</v>
      </c>
      <c r="K16" s="22" t="s">
        <v>25</v>
      </c>
      <c r="L16" s="22" t="s">
        <v>53</v>
      </c>
      <c r="M16" s="34"/>
      <c r="Q16" s="4" t="s">
        <v>27</v>
      </c>
    </row>
    <row r="17" s="6" customFormat="1" spans="1:25">
      <c r="A17" s="19"/>
      <c r="B17" s="16" t="s">
        <v>57</v>
      </c>
      <c r="C17" s="17">
        <f>COUNTA(C18:C19)</f>
        <v>2</v>
      </c>
      <c r="D17" s="15">
        <f>SUM(D18:D19)</f>
        <v>87000</v>
      </c>
      <c r="E17" s="15">
        <f>SUM(E18:E19)</f>
        <v>52000</v>
      </c>
      <c r="F17" s="20"/>
      <c r="G17" s="20"/>
      <c r="H17" s="21"/>
      <c r="I17" s="21"/>
      <c r="J17" s="21"/>
      <c r="K17" s="33"/>
      <c r="L17" s="33"/>
      <c r="M17" s="33"/>
      <c r="N17" s="33"/>
      <c r="O17" s="33"/>
      <c r="P17" s="33"/>
      <c r="Q17" s="33"/>
      <c r="R17" s="33"/>
      <c r="S17" s="33"/>
      <c r="T17" s="33"/>
      <c r="U17" s="33"/>
      <c r="V17" s="33"/>
      <c r="W17" s="33"/>
      <c r="X17" s="33"/>
      <c r="Y17" s="33"/>
    </row>
    <row r="18" s="5" customFormat="1" ht="94.5" spans="1:17">
      <c r="A18" s="22">
        <v>1</v>
      </c>
      <c r="B18" s="25" t="s">
        <v>58</v>
      </c>
      <c r="C18" s="23" t="s">
        <v>59</v>
      </c>
      <c r="D18" s="22">
        <v>80000</v>
      </c>
      <c r="E18" s="24">
        <v>45000</v>
      </c>
      <c r="F18" s="22" t="s">
        <v>49</v>
      </c>
      <c r="G18" s="22" t="s">
        <v>60</v>
      </c>
      <c r="H18" s="23" t="s">
        <v>61</v>
      </c>
      <c r="I18" s="23" t="s">
        <v>62</v>
      </c>
      <c r="J18" s="23" t="s">
        <v>52</v>
      </c>
      <c r="K18" s="22" t="s">
        <v>25</v>
      </c>
      <c r="L18" s="22" t="s">
        <v>63</v>
      </c>
      <c r="M18" s="34"/>
      <c r="Q18" s="4" t="s">
        <v>27</v>
      </c>
    </row>
    <row r="19" s="5" customFormat="1" ht="40.5" spans="1:17">
      <c r="A19" s="22">
        <v>2</v>
      </c>
      <c r="B19" s="25" t="s">
        <v>64</v>
      </c>
      <c r="C19" s="23" t="s">
        <v>65</v>
      </c>
      <c r="D19" s="22">
        <v>7000</v>
      </c>
      <c r="E19" s="24">
        <v>7000</v>
      </c>
      <c r="F19" s="22" t="s">
        <v>49</v>
      </c>
      <c r="G19" s="22" t="s">
        <v>66</v>
      </c>
      <c r="H19" s="23" t="s">
        <v>67</v>
      </c>
      <c r="I19" s="23" t="s">
        <v>68</v>
      </c>
      <c r="J19" s="23" t="s">
        <v>69</v>
      </c>
      <c r="K19" s="22" t="s">
        <v>25</v>
      </c>
      <c r="L19" s="22" t="s">
        <v>63</v>
      </c>
      <c r="M19" s="34"/>
      <c r="Q19" s="4" t="s">
        <v>27</v>
      </c>
    </row>
    <row r="20" spans="1:25">
      <c r="A20" s="19"/>
      <c r="B20" s="16" t="s">
        <v>70</v>
      </c>
      <c r="C20" s="17">
        <f>SUM(C21,C23)</f>
        <v>2</v>
      </c>
      <c r="D20" s="15">
        <f>SUM(D21,D23)</f>
        <v>45000</v>
      </c>
      <c r="E20" s="15">
        <f>SUM(E21,E23)</f>
        <v>17800</v>
      </c>
      <c r="F20" s="20"/>
      <c r="G20" s="20"/>
      <c r="H20" s="21"/>
      <c r="I20" s="21"/>
      <c r="J20" s="21"/>
      <c r="K20" s="33"/>
      <c r="L20" s="33"/>
      <c r="M20" s="33"/>
      <c r="N20" s="33"/>
      <c r="O20" s="33"/>
      <c r="P20" s="33"/>
      <c r="Q20" s="33"/>
      <c r="R20" s="33"/>
      <c r="S20" s="33"/>
      <c r="T20" s="33"/>
      <c r="U20" s="33"/>
      <c r="V20" s="33"/>
      <c r="W20" s="33"/>
      <c r="X20" s="33"/>
      <c r="Y20" s="33"/>
    </row>
    <row r="21" s="6" customFormat="1" spans="1:25">
      <c r="A21" s="19"/>
      <c r="B21" s="16" t="s">
        <v>71</v>
      </c>
      <c r="C21" s="17">
        <f>COUNTA(C22:C22)</f>
        <v>1</v>
      </c>
      <c r="D21" s="15">
        <f>SUM(D22:D22)</f>
        <v>5000</v>
      </c>
      <c r="E21" s="15">
        <f>SUM(E22:E22)</f>
        <v>2800</v>
      </c>
      <c r="F21" s="20"/>
      <c r="G21" s="20"/>
      <c r="H21" s="21"/>
      <c r="I21" s="21"/>
      <c r="J21" s="21"/>
      <c r="K21" s="33"/>
      <c r="L21" s="33"/>
      <c r="M21" s="33"/>
      <c r="N21" s="33"/>
      <c r="O21" s="33"/>
      <c r="P21" s="33"/>
      <c r="Q21" s="33"/>
      <c r="R21" s="33"/>
      <c r="S21" s="33"/>
      <c r="T21" s="33"/>
      <c r="U21" s="33"/>
      <c r="V21" s="33"/>
      <c r="W21" s="33"/>
      <c r="X21" s="33"/>
      <c r="Y21" s="33"/>
    </row>
    <row r="22" s="6" customFormat="1" ht="54" spans="1:25">
      <c r="A22" s="19">
        <v>1</v>
      </c>
      <c r="B22" s="25" t="s">
        <v>72</v>
      </c>
      <c r="C22" s="25" t="s">
        <v>73</v>
      </c>
      <c r="D22" s="19">
        <v>5000</v>
      </c>
      <c r="E22" s="19">
        <v>2800</v>
      </c>
      <c r="F22" s="20" t="s">
        <v>41</v>
      </c>
      <c r="G22" s="20" t="s">
        <v>74</v>
      </c>
      <c r="H22" s="25" t="s">
        <v>75</v>
      </c>
      <c r="I22" s="25" t="s">
        <v>76</v>
      </c>
      <c r="J22" s="25" t="s">
        <v>52</v>
      </c>
      <c r="K22" s="36" t="s">
        <v>25</v>
      </c>
      <c r="L22" s="36" t="s">
        <v>77</v>
      </c>
      <c r="M22" s="36"/>
      <c r="N22" s="36"/>
      <c r="O22" s="36"/>
      <c r="P22" s="36"/>
      <c r="Q22" s="4" t="s">
        <v>27</v>
      </c>
      <c r="R22" s="36"/>
      <c r="S22" s="36"/>
      <c r="T22" s="36"/>
      <c r="U22" s="36"/>
      <c r="V22" s="36"/>
      <c r="W22" s="36"/>
      <c r="X22" s="36"/>
      <c r="Y22" s="36"/>
    </row>
    <row r="23" spans="1:25">
      <c r="A23" s="19"/>
      <c r="B23" s="16" t="s">
        <v>78</v>
      </c>
      <c r="C23" s="17">
        <f>COUNTA(C24:C24)</f>
        <v>1</v>
      </c>
      <c r="D23" s="15">
        <f>SUM(D24:D24)</f>
        <v>40000</v>
      </c>
      <c r="E23" s="15">
        <f>SUM(E24:E24)</f>
        <v>15000</v>
      </c>
      <c r="F23" s="20"/>
      <c r="G23" s="20"/>
      <c r="H23" s="21"/>
      <c r="I23" s="21"/>
      <c r="J23" s="21"/>
      <c r="K23" s="33"/>
      <c r="L23" s="33"/>
      <c r="M23" s="33"/>
      <c r="N23" s="33"/>
      <c r="O23" s="33"/>
      <c r="P23" s="33"/>
      <c r="Q23" s="33"/>
      <c r="R23" s="33"/>
      <c r="S23" s="33"/>
      <c r="T23" s="33"/>
      <c r="U23" s="33"/>
      <c r="V23" s="33"/>
      <c r="W23" s="33"/>
      <c r="X23" s="33"/>
      <c r="Y23" s="33"/>
    </row>
    <row r="24" ht="228" customHeight="1" spans="1:25">
      <c r="A24" s="19">
        <v>1</v>
      </c>
      <c r="B24" s="25" t="s">
        <v>79</v>
      </c>
      <c r="C24" s="25" t="s">
        <v>80</v>
      </c>
      <c r="D24" s="19">
        <v>40000</v>
      </c>
      <c r="E24" s="19">
        <v>15000</v>
      </c>
      <c r="F24" s="20" t="s">
        <v>41</v>
      </c>
      <c r="G24" s="20" t="s">
        <v>74</v>
      </c>
      <c r="H24" s="25" t="s">
        <v>81</v>
      </c>
      <c r="I24" s="25" t="s">
        <v>82</v>
      </c>
      <c r="J24" s="25" t="s">
        <v>69</v>
      </c>
      <c r="K24" s="36" t="s">
        <v>25</v>
      </c>
      <c r="L24" s="36" t="s">
        <v>83</v>
      </c>
      <c r="M24" s="36"/>
      <c r="N24" s="36"/>
      <c r="O24" s="36"/>
      <c r="P24" s="36"/>
      <c r="Q24" s="4" t="s">
        <v>27</v>
      </c>
      <c r="R24" s="36"/>
      <c r="S24" s="36"/>
      <c r="T24" s="36"/>
      <c r="U24" s="36"/>
      <c r="V24" s="36"/>
      <c r="W24" s="36"/>
      <c r="X24" s="36"/>
      <c r="Y24" s="36"/>
    </row>
    <row r="25" spans="1:25">
      <c r="A25" s="19"/>
      <c r="B25" s="16" t="s">
        <v>84</v>
      </c>
      <c r="C25" s="17">
        <f>SUM(C26,C30,C32)</f>
        <v>8</v>
      </c>
      <c r="D25" s="15">
        <f>SUM(D26,D30,D32)</f>
        <v>182297.12</v>
      </c>
      <c r="E25" s="15">
        <f>SUM(E26,E30,E32)</f>
        <v>26843</v>
      </c>
      <c r="F25" s="20"/>
      <c r="G25" s="20"/>
      <c r="H25" s="21"/>
      <c r="I25" s="21"/>
      <c r="J25" s="21"/>
      <c r="K25" s="33"/>
      <c r="L25" s="33"/>
      <c r="M25" s="33"/>
      <c r="N25" s="33"/>
      <c r="O25" s="33"/>
      <c r="P25" s="33"/>
      <c r="Q25" s="33"/>
      <c r="R25" s="33"/>
      <c r="S25" s="33"/>
      <c r="T25" s="33"/>
      <c r="U25" s="33"/>
      <c r="V25" s="33"/>
      <c r="W25" s="33"/>
      <c r="X25" s="33"/>
      <c r="Y25" s="33"/>
    </row>
    <row r="26" spans="1:25">
      <c r="A26" s="19"/>
      <c r="B26" s="16" t="s">
        <v>85</v>
      </c>
      <c r="C26" s="17">
        <f>COUNTA(C27:C29)</f>
        <v>3</v>
      </c>
      <c r="D26" s="15">
        <f>SUM(D27:D29)</f>
        <v>88549.12</v>
      </c>
      <c r="E26" s="15">
        <f>SUM(E27:E29)</f>
        <v>6625</v>
      </c>
      <c r="F26" s="20"/>
      <c r="G26" s="20"/>
      <c r="H26" s="21"/>
      <c r="I26" s="21"/>
      <c r="J26" s="21"/>
      <c r="K26" s="33"/>
      <c r="L26" s="33"/>
      <c r="M26" s="33"/>
      <c r="N26" s="33"/>
      <c r="O26" s="33"/>
      <c r="P26" s="33"/>
      <c r="Q26" s="33"/>
      <c r="R26" s="33"/>
      <c r="S26" s="33"/>
      <c r="T26" s="33"/>
      <c r="U26" s="33"/>
      <c r="V26" s="33"/>
      <c r="W26" s="33"/>
      <c r="X26" s="33"/>
      <c r="Y26" s="33"/>
    </row>
    <row r="27" s="5" customFormat="1" ht="94.5" spans="1:17">
      <c r="A27" s="22">
        <v>1</v>
      </c>
      <c r="B27" s="25" t="s">
        <v>86</v>
      </c>
      <c r="C27" s="23" t="s">
        <v>87</v>
      </c>
      <c r="D27" s="22">
        <v>45500</v>
      </c>
      <c r="E27" s="24">
        <v>3500</v>
      </c>
      <c r="F27" s="22" t="s">
        <v>35</v>
      </c>
      <c r="G27" s="22" t="s">
        <v>88</v>
      </c>
      <c r="H27" s="23" t="s">
        <v>89</v>
      </c>
      <c r="I27" s="23" t="s">
        <v>90</v>
      </c>
      <c r="J27" s="23" t="s">
        <v>69</v>
      </c>
      <c r="K27" s="22" t="s">
        <v>25</v>
      </c>
      <c r="L27" s="22" t="s">
        <v>91</v>
      </c>
      <c r="M27" s="34"/>
      <c r="Q27" s="4" t="s">
        <v>27</v>
      </c>
    </row>
    <row r="28" s="5" customFormat="1" ht="94.5" spans="1:17">
      <c r="A28" s="22">
        <v>2</v>
      </c>
      <c r="B28" s="25" t="s">
        <v>92</v>
      </c>
      <c r="C28" s="23" t="s">
        <v>93</v>
      </c>
      <c r="D28" s="22">
        <v>33364.79</v>
      </c>
      <c r="E28" s="24">
        <v>2000</v>
      </c>
      <c r="F28" s="22" t="s">
        <v>35</v>
      </c>
      <c r="G28" s="22" t="s">
        <v>94</v>
      </c>
      <c r="H28" s="23" t="s">
        <v>95</v>
      </c>
      <c r="I28" s="23" t="s">
        <v>96</v>
      </c>
      <c r="J28" s="23" t="s">
        <v>97</v>
      </c>
      <c r="K28" s="37" t="s">
        <v>25</v>
      </c>
      <c r="L28" s="22" t="s">
        <v>91</v>
      </c>
      <c r="M28" s="34"/>
      <c r="Q28" s="5" t="s">
        <v>27</v>
      </c>
    </row>
    <row r="29" s="5" customFormat="1" ht="54" spans="1:17">
      <c r="A29" s="22">
        <v>3</v>
      </c>
      <c r="B29" s="25" t="s">
        <v>98</v>
      </c>
      <c r="C29" s="23" t="s">
        <v>99</v>
      </c>
      <c r="D29" s="22">
        <v>9684.33</v>
      </c>
      <c r="E29" s="24">
        <v>1125</v>
      </c>
      <c r="F29" s="22" t="s">
        <v>100</v>
      </c>
      <c r="G29" s="22" t="s">
        <v>101</v>
      </c>
      <c r="H29" s="23" t="s">
        <v>102</v>
      </c>
      <c r="I29" s="23" t="s">
        <v>96</v>
      </c>
      <c r="J29" s="23" t="s">
        <v>97</v>
      </c>
      <c r="K29" s="37" t="s">
        <v>25</v>
      </c>
      <c r="L29" s="22" t="s">
        <v>91</v>
      </c>
      <c r="M29" s="34"/>
      <c r="Q29" s="5" t="s">
        <v>27</v>
      </c>
    </row>
    <row r="30" spans="1:25">
      <c r="A30" s="19"/>
      <c r="B30" s="16" t="s">
        <v>103</v>
      </c>
      <c r="C30" s="17">
        <f>COUNTA(C31)</f>
        <v>1</v>
      </c>
      <c r="D30" s="15">
        <f>SUM(D31)</f>
        <v>6688</v>
      </c>
      <c r="E30" s="15">
        <f>SUM(E31)</f>
        <v>1688</v>
      </c>
      <c r="F30" s="20"/>
      <c r="G30" s="20"/>
      <c r="H30" s="21"/>
      <c r="I30" s="21"/>
      <c r="J30" s="21"/>
      <c r="K30" s="33"/>
      <c r="L30" s="33"/>
      <c r="M30" s="33"/>
      <c r="N30" s="33"/>
      <c r="O30" s="33"/>
      <c r="P30" s="33"/>
      <c r="Q30" s="33"/>
      <c r="R30" s="33"/>
      <c r="S30" s="33"/>
      <c r="T30" s="33"/>
      <c r="U30" s="33"/>
      <c r="V30" s="33"/>
      <c r="W30" s="33"/>
      <c r="X30" s="33"/>
      <c r="Y30" s="33"/>
    </row>
    <row r="31" s="5" customFormat="1" ht="81" spans="1:17">
      <c r="A31" s="22">
        <v>1</v>
      </c>
      <c r="B31" s="23" t="s">
        <v>104</v>
      </c>
      <c r="C31" s="23" t="s">
        <v>105</v>
      </c>
      <c r="D31" s="22">
        <v>6688</v>
      </c>
      <c r="E31" s="24">
        <v>1688</v>
      </c>
      <c r="F31" s="22" t="s">
        <v>41</v>
      </c>
      <c r="G31" s="22" t="s">
        <v>74</v>
      </c>
      <c r="H31" s="23" t="s">
        <v>106</v>
      </c>
      <c r="I31" s="23" t="s">
        <v>107</v>
      </c>
      <c r="J31" s="23" t="s">
        <v>24</v>
      </c>
      <c r="K31" s="22" t="s">
        <v>25</v>
      </c>
      <c r="L31" s="22" t="s">
        <v>108</v>
      </c>
      <c r="M31" s="34"/>
      <c r="Q31" s="4" t="s">
        <v>27</v>
      </c>
    </row>
    <row r="32" spans="1:25">
      <c r="A32" s="19"/>
      <c r="B32" s="16" t="s">
        <v>109</v>
      </c>
      <c r="C32" s="17">
        <f>COUNTA(C33:C36)</f>
        <v>4</v>
      </c>
      <c r="D32" s="15">
        <f>SUM(D33:D36)</f>
        <v>87060</v>
      </c>
      <c r="E32" s="15">
        <f>SUM(E33:E36)</f>
        <v>18530</v>
      </c>
      <c r="F32" s="20"/>
      <c r="G32" s="20"/>
      <c r="H32" s="21"/>
      <c r="I32" s="21"/>
      <c r="J32" s="21"/>
      <c r="K32" s="33"/>
      <c r="L32" s="33"/>
      <c r="M32" s="33"/>
      <c r="N32" s="33"/>
      <c r="O32" s="33"/>
      <c r="P32" s="33"/>
      <c r="Q32" s="33"/>
      <c r="R32" s="33"/>
      <c r="S32" s="33"/>
      <c r="T32" s="33"/>
      <c r="U32" s="33"/>
      <c r="V32" s="33"/>
      <c r="W32" s="33"/>
      <c r="X32" s="33"/>
      <c r="Y32" s="33"/>
    </row>
    <row r="33" s="5" customFormat="1" ht="81" spans="1:17">
      <c r="A33" s="22">
        <v>1</v>
      </c>
      <c r="B33" s="25" t="s">
        <v>110</v>
      </c>
      <c r="C33" s="23" t="s">
        <v>111</v>
      </c>
      <c r="D33" s="22">
        <v>15000</v>
      </c>
      <c r="E33" s="24">
        <v>5000</v>
      </c>
      <c r="F33" s="22" t="s">
        <v>112</v>
      </c>
      <c r="G33" s="22" t="s">
        <v>101</v>
      </c>
      <c r="H33" s="23" t="s">
        <v>113</v>
      </c>
      <c r="I33" s="23" t="s">
        <v>114</v>
      </c>
      <c r="J33" s="23" t="s">
        <v>115</v>
      </c>
      <c r="K33" s="22" t="s">
        <v>25</v>
      </c>
      <c r="L33" s="22" t="s">
        <v>116</v>
      </c>
      <c r="M33" s="34"/>
      <c r="Q33" s="5" t="s">
        <v>27</v>
      </c>
    </row>
    <row r="34" s="5" customFormat="1" ht="67.5" spans="1:17">
      <c r="A34" s="22">
        <v>2</v>
      </c>
      <c r="B34" s="26" t="s">
        <v>117</v>
      </c>
      <c r="C34" s="23" t="s">
        <v>118</v>
      </c>
      <c r="D34" s="22">
        <v>51600</v>
      </c>
      <c r="E34" s="24">
        <v>7600</v>
      </c>
      <c r="F34" s="22" t="s">
        <v>35</v>
      </c>
      <c r="G34" s="22" t="s">
        <v>21</v>
      </c>
      <c r="H34" s="23" t="s">
        <v>119</v>
      </c>
      <c r="I34" s="23" t="s">
        <v>120</v>
      </c>
      <c r="J34" s="23" t="s">
        <v>121</v>
      </c>
      <c r="K34" s="38" t="s">
        <v>25</v>
      </c>
      <c r="L34" s="19" t="s">
        <v>116</v>
      </c>
      <c r="M34" s="34"/>
      <c r="Q34" s="4" t="s">
        <v>27</v>
      </c>
    </row>
    <row r="35" s="5" customFormat="1" ht="108" spans="1:17">
      <c r="A35" s="22">
        <v>3</v>
      </c>
      <c r="B35" s="23" t="s">
        <v>122</v>
      </c>
      <c r="C35" s="23" t="s">
        <v>123</v>
      </c>
      <c r="D35" s="22">
        <v>5460</v>
      </c>
      <c r="E35" s="24">
        <v>2130</v>
      </c>
      <c r="F35" s="22" t="s">
        <v>41</v>
      </c>
      <c r="G35" s="22" t="s">
        <v>66</v>
      </c>
      <c r="H35" s="23" t="s">
        <v>124</v>
      </c>
      <c r="I35" s="23" t="s">
        <v>125</v>
      </c>
      <c r="J35" s="23" t="s">
        <v>32</v>
      </c>
      <c r="K35" s="35" t="s">
        <v>25</v>
      </c>
      <c r="L35" s="22" t="s">
        <v>116</v>
      </c>
      <c r="M35" s="34"/>
      <c r="Q35" s="4" t="s">
        <v>27</v>
      </c>
    </row>
    <row r="36" s="5" customFormat="1" ht="67.5" spans="1:17">
      <c r="A36" s="22">
        <v>4</v>
      </c>
      <c r="B36" s="23" t="s">
        <v>126</v>
      </c>
      <c r="C36" s="23" t="s">
        <v>127</v>
      </c>
      <c r="D36" s="22">
        <v>15000</v>
      </c>
      <c r="E36" s="24">
        <v>3800</v>
      </c>
      <c r="F36" s="22" t="s">
        <v>35</v>
      </c>
      <c r="G36" s="22" t="s">
        <v>74</v>
      </c>
      <c r="H36" s="23" t="s">
        <v>124</v>
      </c>
      <c r="I36" s="23" t="s">
        <v>128</v>
      </c>
      <c r="J36" s="23" t="s">
        <v>32</v>
      </c>
      <c r="K36" s="35" t="s">
        <v>25</v>
      </c>
      <c r="L36" s="22" t="s">
        <v>116</v>
      </c>
      <c r="M36" s="34"/>
      <c r="Q36" s="4" t="s">
        <v>27</v>
      </c>
    </row>
    <row r="37" spans="1:25">
      <c r="A37" s="19"/>
      <c r="B37" s="16" t="s">
        <v>129</v>
      </c>
      <c r="C37" s="17">
        <f>SUM(C38,C73,C79,)</f>
        <v>60</v>
      </c>
      <c r="D37" s="15">
        <f>SUM(D38,D73,D79,)</f>
        <v>1824093.72</v>
      </c>
      <c r="E37" s="15">
        <f>SUM(E38,E73,E79,)</f>
        <v>461370</v>
      </c>
      <c r="F37" s="20"/>
      <c r="G37" s="20"/>
      <c r="H37" s="21"/>
      <c r="I37" s="21"/>
      <c r="J37" s="21"/>
      <c r="K37" s="33"/>
      <c r="L37" s="33"/>
      <c r="M37" s="33"/>
      <c r="N37" s="33"/>
      <c r="O37" s="33"/>
      <c r="P37" s="33"/>
      <c r="Q37" s="33"/>
      <c r="R37" s="33"/>
      <c r="S37" s="33"/>
      <c r="T37" s="33"/>
      <c r="U37" s="33"/>
      <c r="V37" s="33"/>
      <c r="W37" s="33"/>
      <c r="X37" s="33"/>
      <c r="Y37" s="33"/>
    </row>
    <row r="38" spans="1:25">
      <c r="A38" s="19"/>
      <c r="B38" s="16" t="s">
        <v>130</v>
      </c>
      <c r="C38" s="17">
        <f>SUM(C39,C42,C44,C50,C59,C61)</f>
        <v>28</v>
      </c>
      <c r="D38" s="15">
        <f>SUM(D39,D42,D44,D50,D59,D61)</f>
        <v>385395</v>
      </c>
      <c r="E38" s="15">
        <f>SUM(E39,E42,E44,E50,E59,E61)</f>
        <v>172102</v>
      </c>
      <c r="F38" s="20"/>
      <c r="G38" s="20"/>
      <c r="H38" s="21"/>
      <c r="I38" s="21"/>
      <c r="J38" s="21"/>
      <c r="K38" s="33"/>
      <c r="L38" s="33"/>
      <c r="M38" s="33"/>
      <c r="N38" s="33"/>
      <c r="O38" s="33"/>
      <c r="P38" s="33"/>
      <c r="Q38" s="33"/>
      <c r="R38" s="33"/>
      <c r="S38" s="33"/>
      <c r="T38" s="33"/>
      <c r="U38" s="33"/>
      <c r="V38" s="33"/>
      <c r="W38" s="33"/>
      <c r="X38" s="33"/>
      <c r="Y38" s="33"/>
    </row>
    <row r="39" s="6" customFormat="1" spans="1:25">
      <c r="A39" s="19"/>
      <c r="B39" s="16" t="s">
        <v>131</v>
      </c>
      <c r="C39" s="17">
        <f>COUNTA(C40:C41)</f>
        <v>2</v>
      </c>
      <c r="D39" s="15">
        <f>SUM(D40:D41)</f>
        <v>38800</v>
      </c>
      <c r="E39" s="15">
        <f>SUM(E40:E41)</f>
        <v>9600</v>
      </c>
      <c r="F39" s="20"/>
      <c r="G39" s="20"/>
      <c r="H39" s="21"/>
      <c r="I39" s="21"/>
      <c r="J39" s="21"/>
      <c r="K39" s="33"/>
      <c r="L39" s="33"/>
      <c r="M39" s="33"/>
      <c r="N39" s="33"/>
      <c r="O39" s="33"/>
      <c r="P39" s="33"/>
      <c r="Q39" s="33"/>
      <c r="R39" s="33"/>
      <c r="S39" s="33"/>
      <c r="T39" s="33"/>
      <c r="U39" s="33"/>
      <c r="V39" s="33"/>
      <c r="W39" s="33"/>
      <c r="X39" s="33"/>
      <c r="Y39" s="33"/>
    </row>
    <row r="40" s="7" customFormat="1" ht="94.5" spans="1:17">
      <c r="A40" s="22">
        <v>1</v>
      </c>
      <c r="B40" s="23" t="s">
        <v>132</v>
      </c>
      <c r="C40" s="23" t="s">
        <v>133</v>
      </c>
      <c r="D40" s="22">
        <v>30000</v>
      </c>
      <c r="E40" s="24">
        <v>6000</v>
      </c>
      <c r="F40" s="22" t="s">
        <v>20</v>
      </c>
      <c r="G40" s="22" t="s">
        <v>134</v>
      </c>
      <c r="H40" s="23" t="s">
        <v>124</v>
      </c>
      <c r="I40" s="23" t="s">
        <v>135</v>
      </c>
      <c r="J40" s="23" t="s">
        <v>32</v>
      </c>
      <c r="K40" s="35" t="s">
        <v>25</v>
      </c>
      <c r="L40" s="22" t="s">
        <v>136</v>
      </c>
      <c r="M40" s="34"/>
      <c r="Q40" s="4" t="s">
        <v>27</v>
      </c>
    </row>
    <row r="41" s="4" customFormat="1" ht="94.5" spans="1:17">
      <c r="A41" s="22">
        <v>2</v>
      </c>
      <c r="B41" s="25" t="s">
        <v>137</v>
      </c>
      <c r="C41" s="23" t="s">
        <v>138</v>
      </c>
      <c r="D41" s="22">
        <v>8800</v>
      </c>
      <c r="E41" s="24">
        <v>3600</v>
      </c>
      <c r="F41" s="22" t="s">
        <v>41</v>
      </c>
      <c r="G41" s="22" t="s">
        <v>101</v>
      </c>
      <c r="H41" s="23" t="s">
        <v>139</v>
      </c>
      <c r="I41" s="23" t="s">
        <v>140</v>
      </c>
      <c r="J41" s="23" t="s">
        <v>141</v>
      </c>
      <c r="K41" s="22" t="s">
        <v>25</v>
      </c>
      <c r="L41" s="22" t="s">
        <v>136</v>
      </c>
      <c r="M41" s="34"/>
      <c r="Q41" s="4" t="s">
        <v>27</v>
      </c>
    </row>
    <row r="42" s="6" customFormat="1" spans="1:25">
      <c r="A42" s="19"/>
      <c r="B42" s="16" t="s">
        <v>142</v>
      </c>
      <c r="C42" s="17">
        <f>COUNTA(C43:C43)</f>
        <v>1</v>
      </c>
      <c r="D42" s="15">
        <f>SUM(D43:D43)</f>
        <v>40000</v>
      </c>
      <c r="E42" s="15">
        <f>SUM(E43:E43)</f>
        <v>23000</v>
      </c>
      <c r="F42" s="20"/>
      <c r="G42" s="20"/>
      <c r="H42" s="21"/>
      <c r="I42" s="21"/>
      <c r="J42" s="21"/>
      <c r="K42" s="33"/>
      <c r="L42" s="33"/>
      <c r="M42" s="33"/>
      <c r="N42" s="33"/>
      <c r="O42" s="33"/>
      <c r="P42" s="33"/>
      <c r="Q42" s="33"/>
      <c r="R42" s="33"/>
      <c r="S42" s="33"/>
      <c r="T42" s="33"/>
      <c r="U42" s="33"/>
      <c r="V42" s="33"/>
      <c r="W42" s="33"/>
      <c r="X42" s="33"/>
      <c r="Y42" s="33"/>
    </row>
    <row r="43" s="6" customFormat="1" ht="135" spans="1:25">
      <c r="A43" s="19">
        <v>1</v>
      </c>
      <c r="B43" s="25" t="s">
        <v>143</v>
      </c>
      <c r="C43" s="25" t="s">
        <v>144</v>
      </c>
      <c r="D43" s="19">
        <v>40000</v>
      </c>
      <c r="E43" s="19">
        <v>23000</v>
      </c>
      <c r="F43" s="20" t="s">
        <v>49</v>
      </c>
      <c r="G43" s="20" t="s">
        <v>21</v>
      </c>
      <c r="H43" s="25" t="s">
        <v>145</v>
      </c>
      <c r="I43" s="25" t="s">
        <v>146</v>
      </c>
      <c r="J43" s="25" t="s">
        <v>147</v>
      </c>
      <c r="K43" s="36" t="s">
        <v>25</v>
      </c>
      <c r="L43" s="36" t="s">
        <v>148</v>
      </c>
      <c r="M43" s="36"/>
      <c r="N43" s="36"/>
      <c r="O43" s="36"/>
      <c r="P43" s="36"/>
      <c r="Q43" s="36" t="s">
        <v>27</v>
      </c>
      <c r="R43" s="36"/>
      <c r="S43" s="36"/>
      <c r="T43" s="36"/>
      <c r="U43" s="36"/>
      <c r="V43" s="36"/>
      <c r="W43" s="36"/>
      <c r="X43" s="36"/>
      <c r="Y43" s="36"/>
    </row>
    <row r="44" spans="1:25">
      <c r="A44" s="19"/>
      <c r="B44" s="16" t="s">
        <v>149</v>
      </c>
      <c r="C44" s="17">
        <f>COUNTA(C45:C49)</f>
        <v>5</v>
      </c>
      <c r="D44" s="15">
        <f>SUM(D45:D49)</f>
        <v>56400</v>
      </c>
      <c r="E44" s="15">
        <f>SUM(E45:E49)</f>
        <v>31500</v>
      </c>
      <c r="F44" s="20"/>
      <c r="G44" s="20"/>
      <c r="H44" s="21"/>
      <c r="I44" s="21"/>
      <c r="J44" s="21"/>
      <c r="K44" s="33"/>
      <c r="L44" s="33"/>
      <c r="M44" s="33"/>
      <c r="N44" s="33"/>
      <c r="O44" s="33"/>
      <c r="P44" s="33"/>
      <c r="Q44" s="33"/>
      <c r="R44" s="33"/>
      <c r="S44" s="33"/>
      <c r="T44" s="33"/>
      <c r="U44" s="33"/>
      <c r="V44" s="33"/>
      <c r="W44" s="33"/>
      <c r="X44" s="33"/>
      <c r="Y44" s="33"/>
    </row>
    <row r="45" s="5" customFormat="1" ht="40.5" spans="1:17">
      <c r="A45" s="22">
        <v>1</v>
      </c>
      <c r="B45" s="25" t="s">
        <v>150</v>
      </c>
      <c r="C45" s="23" t="s">
        <v>151</v>
      </c>
      <c r="D45" s="22">
        <v>5000</v>
      </c>
      <c r="E45" s="24">
        <v>3000</v>
      </c>
      <c r="F45" s="22" t="s">
        <v>152</v>
      </c>
      <c r="G45" s="22" t="s">
        <v>134</v>
      </c>
      <c r="H45" s="23" t="s">
        <v>153</v>
      </c>
      <c r="I45" s="23" t="s">
        <v>154</v>
      </c>
      <c r="J45" s="23" t="s">
        <v>155</v>
      </c>
      <c r="K45" s="22" t="s">
        <v>25</v>
      </c>
      <c r="L45" s="22" t="s">
        <v>156</v>
      </c>
      <c r="M45" s="34"/>
      <c r="Q45" s="5" t="s">
        <v>27</v>
      </c>
    </row>
    <row r="46" s="5" customFormat="1" ht="67.5" spans="1:17">
      <c r="A46" s="22">
        <v>2</v>
      </c>
      <c r="B46" s="25" t="s">
        <v>157</v>
      </c>
      <c r="C46" s="23" t="s">
        <v>158</v>
      </c>
      <c r="D46" s="22">
        <v>6400</v>
      </c>
      <c r="E46" s="24">
        <v>6000</v>
      </c>
      <c r="F46" s="22" t="s">
        <v>159</v>
      </c>
      <c r="G46" s="22" t="s">
        <v>74</v>
      </c>
      <c r="H46" s="23" t="s">
        <v>160</v>
      </c>
      <c r="I46" s="23" t="s">
        <v>161</v>
      </c>
      <c r="J46" s="23" t="s">
        <v>155</v>
      </c>
      <c r="K46" s="22" t="s">
        <v>25</v>
      </c>
      <c r="L46" s="22" t="s">
        <v>156</v>
      </c>
      <c r="M46" s="34"/>
      <c r="Q46" s="5" t="s">
        <v>27</v>
      </c>
    </row>
    <row r="47" s="5" customFormat="1" ht="67.5" spans="1:17">
      <c r="A47" s="22">
        <v>3</v>
      </c>
      <c r="B47" s="23" t="s">
        <v>162</v>
      </c>
      <c r="C47" s="23" t="s">
        <v>163</v>
      </c>
      <c r="D47" s="22">
        <v>5000</v>
      </c>
      <c r="E47" s="24">
        <v>4000</v>
      </c>
      <c r="F47" s="22" t="s">
        <v>112</v>
      </c>
      <c r="G47" s="22" t="s">
        <v>21</v>
      </c>
      <c r="H47" s="27" t="s">
        <v>164</v>
      </c>
      <c r="I47" s="23" t="s">
        <v>165</v>
      </c>
      <c r="J47" s="23" t="s">
        <v>166</v>
      </c>
      <c r="K47" s="35" t="s">
        <v>25</v>
      </c>
      <c r="L47" s="22" t="s">
        <v>156</v>
      </c>
      <c r="M47" s="34"/>
      <c r="Q47" s="4" t="s">
        <v>27</v>
      </c>
    </row>
    <row r="48" s="5" customFormat="1" ht="81" spans="1:17">
      <c r="A48" s="22">
        <v>4</v>
      </c>
      <c r="B48" s="23" t="s">
        <v>167</v>
      </c>
      <c r="C48" s="23" t="s">
        <v>168</v>
      </c>
      <c r="D48" s="22">
        <v>20000</v>
      </c>
      <c r="E48" s="24">
        <v>8000</v>
      </c>
      <c r="F48" s="22" t="s">
        <v>169</v>
      </c>
      <c r="G48" s="22" t="s">
        <v>21</v>
      </c>
      <c r="H48" s="27" t="s">
        <v>164</v>
      </c>
      <c r="I48" s="23" t="s">
        <v>170</v>
      </c>
      <c r="J48" s="23" t="s">
        <v>166</v>
      </c>
      <c r="K48" s="35" t="s">
        <v>25</v>
      </c>
      <c r="L48" s="22" t="s">
        <v>156</v>
      </c>
      <c r="M48" s="34"/>
      <c r="Q48" s="4" t="s">
        <v>27</v>
      </c>
    </row>
    <row r="49" s="5" customFormat="1" ht="54" spans="1:17">
      <c r="A49" s="22">
        <v>5</v>
      </c>
      <c r="B49" s="23" t="s">
        <v>171</v>
      </c>
      <c r="C49" s="23" t="s">
        <v>172</v>
      </c>
      <c r="D49" s="22">
        <v>20000</v>
      </c>
      <c r="E49" s="24">
        <v>10500</v>
      </c>
      <c r="F49" s="22" t="s">
        <v>169</v>
      </c>
      <c r="G49" s="22" t="s">
        <v>21</v>
      </c>
      <c r="H49" s="23" t="s">
        <v>173</v>
      </c>
      <c r="I49" s="23" t="s">
        <v>174</v>
      </c>
      <c r="J49" s="23" t="s">
        <v>166</v>
      </c>
      <c r="K49" s="35" t="s">
        <v>25</v>
      </c>
      <c r="L49" s="22" t="s">
        <v>156</v>
      </c>
      <c r="M49" s="34"/>
      <c r="Q49" s="4" t="s">
        <v>27</v>
      </c>
    </row>
    <row r="50" spans="1:25">
      <c r="A50" s="19"/>
      <c r="B50" s="16" t="s">
        <v>175</v>
      </c>
      <c r="C50" s="17">
        <f>COUNTA(C51:C58)</f>
        <v>8</v>
      </c>
      <c r="D50" s="15">
        <f>SUM(D51:D58)</f>
        <v>109000</v>
      </c>
      <c r="E50" s="15">
        <f>SUM(E51:E58)</f>
        <v>30600</v>
      </c>
      <c r="F50" s="20"/>
      <c r="G50" s="20"/>
      <c r="H50" s="21"/>
      <c r="I50" s="21"/>
      <c r="J50" s="21"/>
      <c r="K50" s="33"/>
      <c r="L50" s="33"/>
      <c r="M50" s="33"/>
      <c r="N50" s="33"/>
      <c r="O50" s="33"/>
      <c r="P50" s="33"/>
      <c r="Q50" s="33"/>
      <c r="R50" s="33"/>
      <c r="S50" s="33"/>
      <c r="T50" s="33"/>
      <c r="U50" s="33"/>
      <c r="V50" s="33"/>
      <c r="W50" s="33"/>
      <c r="X50" s="33"/>
      <c r="Y50" s="33"/>
    </row>
    <row r="51" s="5" customFormat="1" ht="121.5" spans="1:17">
      <c r="A51" s="22">
        <v>1</v>
      </c>
      <c r="B51" s="26" t="s">
        <v>176</v>
      </c>
      <c r="C51" s="23" t="s">
        <v>177</v>
      </c>
      <c r="D51" s="22">
        <v>20000</v>
      </c>
      <c r="E51" s="24">
        <v>8000</v>
      </c>
      <c r="F51" s="22" t="s">
        <v>49</v>
      </c>
      <c r="G51" s="22" t="s">
        <v>178</v>
      </c>
      <c r="H51" s="23" t="s">
        <v>179</v>
      </c>
      <c r="I51" s="23" t="s">
        <v>180</v>
      </c>
      <c r="J51" s="23" t="s">
        <v>181</v>
      </c>
      <c r="K51" s="38" t="s">
        <v>25</v>
      </c>
      <c r="L51" s="39" t="s">
        <v>182</v>
      </c>
      <c r="M51" s="34"/>
      <c r="Q51" s="5" t="s">
        <v>27</v>
      </c>
    </row>
    <row r="52" s="5" customFormat="1" ht="40.5" spans="1:17">
      <c r="A52" s="22">
        <v>2</v>
      </c>
      <c r="B52" s="25" t="s">
        <v>183</v>
      </c>
      <c r="C52" s="23" t="s">
        <v>184</v>
      </c>
      <c r="D52" s="22">
        <v>5000</v>
      </c>
      <c r="E52" s="24">
        <v>2000</v>
      </c>
      <c r="F52" s="22" t="s">
        <v>41</v>
      </c>
      <c r="G52" s="22" t="s">
        <v>185</v>
      </c>
      <c r="H52" s="23" t="s">
        <v>186</v>
      </c>
      <c r="I52" s="23" t="s">
        <v>187</v>
      </c>
      <c r="J52" s="23" t="s">
        <v>155</v>
      </c>
      <c r="K52" s="22" t="s">
        <v>25</v>
      </c>
      <c r="L52" s="22" t="s">
        <v>182</v>
      </c>
      <c r="M52" s="34"/>
      <c r="Q52" s="5" t="s">
        <v>27</v>
      </c>
    </row>
    <row r="53" s="5" customFormat="1" ht="54" spans="1:17">
      <c r="A53" s="22">
        <v>3</v>
      </c>
      <c r="B53" s="23" t="s">
        <v>188</v>
      </c>
      <c r="C53" s="23" t="s">
        <v>189</v>
      </c>
      <c r="D53" s="22">
        <v>30000</v>
      </c>
      <c r="E53" s="24">
        <v>3000</v>
      </c>
      <c r="F53" s="22" t="s">
        <v>112</v>
      </c>
      <c r="G53" s="22" t="s">
        <v>94</v>
      </c>
      <c r="H53" s="23" t="s">
        <v>190</v>
      </c>
      <c r="I53" s="23" t="s">
        <v>191</v>
      </c>
      <c r="J53" s="23" t="s">
        <v>166</v>
      </c>
      <c r="K53" s="35" t="s">
        <v>25</v>
      </c>
      <c r="L53" s="22" t="s">
        <v>182</v>
      </c>
      <c r="M53" s="34"/>
      <c r="Q53" s="4" t="s">
        <v>27</v>
      </c>
    </row>
    <row r="54" s="5" customFormat="1" ht="67.5" spans="1:17">
      <c r="A54" s="22">
        <v>4</v>
      </c>
      <c r="B54" s="23" t="s">
        <v>192</v>
      </c>
      <c r="C54" s="23" t="s">
        <v>193</v>
      </c>
      <c r="D54" s="22">
        <v>16000</v>
      </c>
      <c r="E54" s="24">
        <v>6000</v>
      </c>
      <c r="F54" s="22" t="s">
        <v>169</v>
      </c>
      <c r="G54" s="22" t="s">
        <v>178</v>
      </c>
      <c r="H54" s="23" t="s">
        <v>194</v>
      </c>
      <c r="I54" s="23" t="s">
        <v>195</v>
      </c>
      <c r="J54" s="23" t="s">
        <v>166</v>
      </c>
      <c r="K54" s="35" t="s">
        <v>25</v>
      </c>
      <c r="L54" s="22" t="s">
        <v>182</v>
      </c>
      <c r="M54" s="34"/>
      <c r="Q54" s="4" t="s">
        <v>27</v>
      </c>
    </row>
    <row r="55" s="5" customFormat="1" ht="81" spans="1:17">
      <c r="A55" s="22">
        <v>5</v>
      </c>
      <c r="B55" s="25" t="s">
        <v>196</v>
      </c>
      <c r="C55" s="23" t="s">
        <v>197</v>
      </c>
      <c r="D55" s="22">
        <v>5000</v>
      </c>
      <c r="E55" s="24">
        <v>3000</v>
      </c>
      <c r="F55" s="22" t="s">
        <v>49</v>
      </c>
      <c r="G55" s="22" t="s">
        <v>198</v>
      </c>
      <c r="H55" s="23" t="s">
        <v>139</v>
      </c>
      <c r="I55" s="23" t="s">
        <v>199</v>
      </c>
      <c r="J55" s="23" t="s">
        <v>141</v>
      </c>
      <c r="K55" s="22" t="s">
        <v>25</v>
      </c>
      <c r="L55" s="22" t="s">
        <v>182</v>
      </c>
      <c r="M55" s="34"/>
      <c r="Q55" s="4" t="s">
        <v>27</v>
      </c>
    </row>
    <row r="56" s="5" customFormat="1" ht="40.5" spans="1:17">
      <c r="A56" s="22">
        <v>6</v>
      </c>
      <c r="B56" s="25" t="s">
        <v>200</v>
      </c>
      <c r="C56" s="23" t="s">
        <v>201</v>
      </c>
      <c r="D56" s="22">
        <v>11000</v>
      </c>
      <c r="E56" s="24">
        <v>1300</v>
      </c>
      <c r="F56" s="22" t="s">
        <v>49</v>
      </c>
      <c r="G56" s="22" t="s">
        <v>178</v>
      </c>
      <c r="H56" s="23" t="s">
        <v>139</v>
      </c>
      <c r="I56" s="23" t="s">
        <v>202</v>
      </c>
      <c r="J56" s="23" t="s">
        <v>141</v>
      </c>
      <c r="K56" s="22" t="s">
        <v>25</v>
      </c>
      <c r="L56" s="22" t="s">
        <v>182</v>
      </c>
      <c r="M56" s="34"/>
      <c r="Q56" s="4" t="s">
        <v>27</v>
      </c>
    </row>
    <row r="57" s="5" customFormat="1" ht="67.5" spans="1:17">
      <c r="A57" s="22">
        <v>7</v>
      </c>
      <c r="B57" s="25" t="s">
        <v>203</v>
      </c>
      <c r="C57" s="23" t="s">
        <v>204</v>
      </c>
      <c r="D57" s="22">
        <v>10000</v>
      </c>
      <c r="E57" s="24">
        <v>3600</v>
      </c>
      <c r="F57" s="22" t="s">
        <v>49</v>
      </c>
      <c r="G57" s="22" t="s">
        <v>74</v>
      </c>
      <c r="H57" s="23" t="s">
        <v>205</v>
      </c>
      <c r="I57" s="23" t="s">
        <v>202</v>
      </c>
      <c r="J57" s="23" t="s">
        <v>141</v>
      </c>
      <c r="K57" s="22" t="s">
        <v>25</v>
      </c>
      <c r="L57" s="22" t="s">
        <v>182</v>
      </c>
      <c r="M57" s="34"/>
      <c r="Q57" s="4" t="s">
        <v>27</v>
      </c>
    </row>
    <row r="58" s="5" customFormat="1" ht="40.5" spans="1:17">
      <c r="A58" s="22">
        <v>8</v>
      </c>
      <c r="B58" s="25" t="s">
        <v>206</v>
      </c>
      <c r="C58" s="23" t="s">
        <v>207</v>
      </c>
      <c r="D58" s="22">
        <v>12000</v>
      </c>
      <c r="E58" s="24">
        <v>3700</v>
      </c>
      <c r="F58" s="22" t="s">
        <v>41</v>
      </c>
      <c r="G58" s="22" t="s">
        <v>74</v>
      </c>
      <c r="H58" s="23" t="s">
        <v>205</v>
      </c>
      <c r="I58" s="23" t="s">
        <v>202</v>
      </c>
      <c r="J58" s="23" t="s">
        <v>141</v>
      </c>
      <c r="K58" s="22" t="s">
        <v>25</v>
      </c>
      <c r="L58" s="22" t="s">
        <v>182</v>
      </c>
      <c r="M58" s="34"/>
      <c r="Q58" s="4" t="s">
        <v>27</v>
      </c>
    </row>
    <row r="59" spans="1:25">
      <c r="A59" s="19"/>
      <c r="B59" s="16" t="s">
        <v>208</v>
      </c>
      <c r="C59" s="17">
        <f>COUNTA(C60:C60)</f>
        <v>1</v>
      </c>
      <c r="D59" s="15">
        <f>SUM(D60:D60)</f>
        <v>5000</v>
      </c>
      <c r="E59" s="15">
        <f>SUM(E60:E60)</f>
        <v>4000</v>
      </c>
      <c r="F59" s="20"/>
      <c r="G59" s="20"/>
      <c r="H59" s="21"/>
      <c r="I59" s="21"/>
      <c r="J59" s="21"/>
      <c r="K59" s="33"/>
      <c r="L59" s="33"/>
      <c r="M59" s="33"/>
      <c r="N59" s="33"/>
      <c r="O59" s="33"/>
      <c r="P59" s="33"/>
      <c r="Q59" s="33"/>
      <c r="R59" s="33"/>
      <c r="S59" s="33"/>
      <c r="T59" s="33"/>
      <c r="U59" s="33"/>
      <c r="V59" s="33"/>
      <c r="W59" s="33"/>
      <c r="X59" s="33"/>
      <c r="Y59" s="33"/>
    </row>
    <row r="60" s="7" customFormat="1" ht="108" spans="1:17">
      <c r="A60" s="22">
        <v>1</v>
      </c>
      <c r="B60" s="26" t="s">
        <v>209</v>
      </c>
      <c r="C60" s="23" t="s">
        <v>210</v>
      </c>
      <c r="D60" s="22">
        <v>5000</v>
      </c>
      <c r="E60" s="24">
        <v>4000</v>
      </c>
      <c r="F60" s="22" t="s">
        <v>49</v>
      </c>
      <c r="G60" s="22" t="s">
        <v>21</v>
      </c>
      <c r="H60" s="23" t="s">
        <v>211</v>
      </c>
      <c r="I60" s="23" t="s">
        <v>212</v>
      </c>
      <c r="J60" s="23" t="s">
        <v>121</v>
      </c>
      <c r="K60" s="38" t="s">
        <v>25</v>
      </c>
      <c r="L60" s="19" t="s">
        <v>213</v>
      </c>
      <c r="M60" s="34"/>
      <c r="Q60" s="4" t="s">
        <v>27</v>
      </c>
    </row>
    <row r="61" spans="1:25">
      <c r="A61" s="19"/>
      <c r="B61" s="16" t="s">
        <v>214</v>
      </c>
      <c r="C61" s="17">
        <f>COUNTA(C62:C72)</f>
        <v>11</v>
      </c>
      <c r="D61" s="15">
        <f>SUM(D62:D72)</f>
        <v>136195</v>
      </c>
      <c r="E61" s="15">
        <f>SUM(E62:E72)</f>
        <v>73402</v>
      </c>
      <c r="F61" s="20"/>
      <c r="G61" s="20"/>
      <c r="H61" s="21"/>
      <c r="I61" s="21"/>
      <c r="J61" s="21"/>
      <c r="K61" s="33"/>
      <c r="L61" s="33"/>
      <c r="M61" s="33"/>
      <c r="N61" s="33"/>
      <c r="O61" s="33"/>
      <c r="P61" s="33"/>
      <c r="Q61" s="33"/>
      <c r="R61" s="33"/>
      <c r="S61" s="33"/>
      <c r="T61" s="33"/>
      <c r="U61" s="33"/>
      <c r="V61" s="33"/>
      <c r="W61" s="33"/>
      <c r="X61" s="33"/>
      <c r="Y61" s="33"/>
    </row>
    <row r="62" s="5" customFormat="1" ht="40.5" spans="1:17">
      <c r="A62" s="22">
        <v>1</v>
      </c>
      <c r="B62" s="26" t="s">
        <v>215</v>
      </c>
      <c r="C62" s="23" t="s">
        <v>216</v>
      </c>
      <c r="D62" s="22">
        <v>50000</v>
      </c>
      <c r="E62" s="24">
        <v>30000</v>
      </c>
      <c r="F62" s="22" t="s">
        <v>35</v>
      </c>
      <c r="G62" s="22" t="s">
        <v>21</v>
      </c>
      <c r="H62" s="23" t="s">
        <v>217</v>
      </c>
      <c r="I62" s="23" t="s">
        <v>218</v>
      </c>
      <c r="J62" s="23" t="s">
        <v>121</v>
      </c>
      <c r="K62" s="38" t="s">
        <v>25</v>
      </c>
      <c r="L62" s="19" t="s">
        <v>219</v>
      </c>
      <c r="M62" s="34"/>
      <c r="Q62" s="4" t="s">
        <v>27</v>
      </c>
    </row>
    <row r="63" s="5" customFormat="1" ht="54" spans="1:17">
      <c r="A63" s="22">
        <v>2</v>
      </c>
      <c r="B63" s="25" t="s">
        <v>220</v>
      </c>
      <c r="C63" s="23" t="s">
        <v>221</v>
      </c>
      <c r="D63" s="22">
        <v>5000</v>
      </c>
      <c r="E63" s="24">
        <v>2000</v>
      </c>
      <c r="F63" s="22" t="s">
        <v>41</v>
      </c>
      <c r="G63" s="22" t="s">
        <v>21</v>
      </c>
      <c r="H63" s="23" t="s">
        <v>222</v>
      </c>
      <c r="I63" s="23" t="s">
        <v>223</v>
      </c>
      <c r="J63" s="23" t="s">
        <v>224</v>
      </c>
      <c r="K63" s="22" t="s">
        <v>25</v>
      </c>
      <c r="L63" s="22" t="s">
        <v>219</v>
      </c>
      <c r="M63" s="34"/>
      <c r="Q63" s="5" t="s">
        <v>27</v>
      </c>
    </row>
    <row r="64" s="5" customFormat="1" ht="40.5" spans="1:17">
      <c r="A64" s="22">
        <v>3</v>
      </c>
      <c r="B64" s="25" t="s">
        <v>225</v>
      </c>
      <c r="C64" s="23" t="s">
        <v>226</v>
      </c>
      <c r="D64" s="22">
        <v>5000</v>
      </c>
      <c r="E64" s="24">
        <v>3000</v>
      </c>
      <c r="F64" s="22" t="s">
        <v>49</v>
      </c>
      <c r="G64" s="22" t="s">
        <v>94</v>
      </c>
      <c r="H64" s="23" t="s">
        <v>227</v>
      </c>
      <c r="I64" s="23" t="s">
        <v>228</v>
      </c>
      <c r="J64" s="23" t="s">
        <v>52</v>
      </c>
      <c r="K64" s="22" t="s">
        <v>25</v>
      </c>
      <c r="L64" s="22" t="s">
        <v>219</v>
      </c>
      <c r="M64" s="34"/>
      <c r="Q64" s="4" t="s">
        <v>27</v>
      </c>
    </row>
    <row r="65" s="5" customFormat="1" ht="67.5" spans="1:17">
      <c r="A65" s="22">
        <v>4</v>
      </c>
      <c r="B65" s="23" t="s">
        <v>229</v>
      </c>
      <c r="C65" s="23" t="s">
        <v>230</v>
      </c>
      <c r="D65" s="22">
        <v>13000</v>
      </c>
      <c r="E65" s="24">
        <v>3800</v>
      </c>
      <c r="F65" s="22" t="s">
        <v>49</v>
      </c>
      <c r="G65" s="22" t="s">
        <v>21</v>
      </c>
      <c r="H65" s="23" t="s">
        <v>231</v>
      </c>
      <c r="I65" s="23" t="s">
        <v>232</v>
      </c>
      <c r="J65" s="23" t="s">
        <v>233</v>
      </c>
      <c r="K65" s="35" t="s">
        <v>25</v>
      </c>
      <c r="L65" s="22" t="s">
        <v>219</v>
      </c>
      <c r="Q65" s="5" t="s">
        <v>27</v>
      </c>
    </row>
    <row r="66" s="5" customFormat="1" ht="108" spans="1:17">
      <c r="A66" s="22">
        <v>5</v>
      </c>
      <c r="B66" s="23" t="s">
        <v>234</v>
      </c>
      <c r="C66" s="23" t="s">
        <v>235</v>
      </c>
      <c r="D66" s="22">
        <v>10595</v>
      </c>
      <c r="E66" s="24">
        <v>8000</v>
      </c>
      <c r="F66" s="22" t="s">
        <v>49</v>
      </c>
      <c r="G66" s="22" t="s">
        <v>185</v>
      </c>
      <c r="H66" s="23" t="s">
        <v>236</v>
      </c>
      <c r="I66" s="23" t="s">
        <v>237</v>
      </c>
      <c r="J66" s="23" t="s">
        <v>233</v>
      </c>
      <c r="K66" s="35" t="s">
        <v>25</v>
      </c>
      <c r="L66" s="22" t="s">
        <v>219</v>
      </c>
      <c r="M66" s="34"/>
      <c r="Q66" s="5" t="s">
        <v>27</v>
      </c>
    </row>
    <row r="67" s="5" customFormat="1" ht="54" spans="1:17">
      <c r="A67" s="22">
        <v>6</v>
      </c>
      <c r="B67" s="23" t="s">
        <v>238</v>
      </c>
      <c r="C67" s="23" t="s">
        <v>239</v>
      </c>
      <c r="D67" s="22">
        <v>5000</v>
      </c>
      <c r="E67" s="24">
        <v>5000</v>
      </c>
      <c r="F67" s="22" t="s">
        <v>49</v>
      </c>
      <c r="G67" s="22" t="s">
        <v>21</v>
      </c>
      <c r="H67" s="23" t="s">
        <v>240</v>
      </c>
      <c r="I67" s="23" t="s">
        <v>241</v>
      </c>
      <c r="J67" s="23" t="s">
        <v>233</v>
      </c>
      <c r="K67" s="35" t="s">
        <v>25</v>
      </c>
      <c r="L67" s="22" t="s">
        <v>219</v>
      </c>
      <c r="M67" s="34"/>
      <c r="Q67" s="5" t="s">
        <v>27</v>
      </c>
    </row>
    <row r="68" s="5" customFormat="1" ht="40.5" spans="1:17">
      <c r="A68" s="22">
        <v>7</v>
      </c>
      <c r="B68" s="23" t="s">
        <v>242</v>
      </c>
      <c r="C68" s="23" t="s">
        <v>243</v>
      </c>
      <c r="D68" s="22">
        <v>10000</v>
      </c>
      <c r="E68" s="24">
        <v>5150</v>
      </c>
      <c r="F68" s="22" t="s">
        <v>49</v>
      </c>
      <c r="G68" s="22" t="s">
        <v>244</v>
      </c>
      <c r="H68" s="23" t="s">
        <v>245</v>
      </c>
      <c r="I68" s="23" t="s">
        <v>246</v>
      </c>
      <c r="J68" s="23" t="s">
        <v>24</v>
      </c>
      <c r="K68" s="22" t="s">
        <v>25</v>
      </c>
      <c r="L68" s="22" t="s">
        <v>219</v>
      </c>
      <c r="M68" s="34"/>
      <c r="Q68" s="4" t="s">
        <v>27</v>
      </c>
    </row>
    <row r="69" s="5" customFormat="1" ht="54" spans="1:17">
      <c r="A69" s="22">
        <v>8</v>
      </c>
      <c r="B69" s="23" t="s">
        <v>247</v>
      </c>
      <c r="C69" s="23" t="s">
        <v>248</v>
      </c>
      <c r="D69" s="22">
        <v>20000</v>
      </c>
      <c r="E69" s="24">
        <v>3000</v>
      </c>
      <c r="F69" s="22" t="s">
        <v>169</v>
      </c>
      <c r="G69" s="22" t="s">
        <v>88</v>
      </c>
      <c r="H69" s="23" t="s">
        <v>249</v>
      </c>
      <c r="I69" s="23" t="s">
        <v>250</v>
      </c>
      <c r="J69" s="23" t="s">
        <v>166</v>
      </c>
      <c r="K69" s="35" t="s">
        <v>25</v>
      </c>
      <c r="L69" s="22" t="s">
        <v>219</v>
      </c>
      <c r="M69" s="34"/>
      <c r="Q69" s="4" t="s">
        <v>27</v>
      </c>
    </row>
    <row r="70" s="4" customFormat="1" ht="81" spans="1:17">
      <c r="A70" s="22">
        <v>9</v>
      </c>
      <c r="B70" s="23" t="s">
        <v>251</v>
      </c>
      <c r="C70" s="23" t="s">
        <v>252</v>
      </c>
      <c r="D70" s="22">
        <v>5048</v>
      </c>
      <c r="E70" s="24">
        <v>4500</v>
      </c>
      <c r="F70" s="22" t="s">
        <v>112</v>
      </c>
      <c r="G70" s="22" t="s">
        <v>21</v>
      </c>
      <c r="H70" s="23" t="s">
        <v>253</v>
      </c>
      <c r="I70" s="23" t="s">
        <v>254</v>
      </c>
      <c r="J70" s="23" t="s">
        <v>166</v>
      </c>
      <c r="K70" s="35" t="s">
        <v>25</v>
      </c>
      <c r="L70" s="22" t="s">
        <v>219</v>
      </c>
      <c r="M70" s="34"/>
      <c r="Q70" s="4" t="s">
        <v>27</v>
      </c>
    </row>
    <row r="71" s="4" customFormat="1" ht="67.5" spans="1:17">
      <c r="A71" s="22">
        <v>10</v>
      </c>
      <c r="B71" s="23" t="s">
        <v>255</v>
      </c>
      <c r="C71" s="23" t="s">
        <v>256</v>
      </c>
      <c r="D71" s="22">
        <v>6052</v>
      </c>
      <c r="E71" s="24">
        <v>2552</v>
      </c>
      <c r="F71" s="22" t="s">
        <v>112</v>
      </c>
      <c r="G71" s="22" t="s">
        <v>21</v>
      </c>
      <c r="H71" s="23" t="s">
        <v>257</v>
      </c>
      <c r="I71" s="23" t="s">
        <v>258</v>
      </c>
      <c r="J71" s="23" t="s">
        <v>166</v>
      </c>
      <c r="K71" s="35" t="s">
        <v>25</v>
      </c>
      <c r="L71" s="22" t="s">
        <v>219</v>
      </c>
      <c r="M71" s="34"/>
      <c r="Q71" s="4" t="s">
        <v>27</v>
      </c>
    </row>
    <row r="72" s="4" customFormat="1" ht="81" spans="1:17">
      <c r="A72" s="22">
        <v>11</v>
      </c>
      <c r="B72" s="25" t="s">
        <v>259</v>
      </c>
      <c r="C72" s="23" t="s">
        <v>260</v>
      </c>
      <c r="D72" s="22">
        <v>6500</v>
      </c>
      <c r="E72" s="24">
        <v>6400</v>
      </c>
      <c r="F72" s="22" t="s">
        <v>49</v>
      </c>
      <c r="G72" s="22" t="s">
        <v>21</v>
      </c>
      <c r="H72" s="23" t="s">
        <v>139</v>
      </c>
      <c r="I72" s="23" t="s">
        <v>261</v>
      </c>
      <c r="J72" s="23" t="s">
        <v>141</v>
      </c>
      <c r="K72" s="22" t="s">
        <v>25</v>
      </c>
      <c r="L72" s="22" t="s">
        <v>219</v>
      </c>
      <c r="M72" s="34"/>
      <c r="Q72" s="4" t="s">
        <v>27</v>
      </c>
    </row>
    <row r="73" spans="1:25">
      <c r="A73" s="19"/>
      <c r="B73" s="16" t="s">
        <v>262</v>
      </c>
      <c r="C73" s="17">
        <f>SUM(C74,C77)</f>
        <v>3</v>
      </c>
      <c r="D73" s="15">
        <f>SUM(D74,D77)</f>
        <v>46100</v>
      </c>
      <c r="E73" s="15">
        <f>SUM(E74,E77)</f>
        <v>11600</v>
      </c>
      <c r="F73" s="20"/>
      <c r="G73" s="20"/>
      <c r="H73" s="21"/>
      <c r="I73" s="21"/>
      <c r="J73" s="21"/>
      <c r="K73" s="33"/>
      <c r="L73" s="33"/>
      <c r="M73" s="33"/>
      <c r="N73" s="33"/>
      <c r="O73" s="33"/>
      <c r="P73" s="33"/>
      <c r="Q73" s="33"/>
      <c r="R73" s="33"/>
      <c r="S73" s="33"/>
      <c r="T73" s="33"/>
      <c r="U73" s="33"/>
      <c r="V73" s="33"/>
      <c r="W73" s="33"/>
      <c r="X73" s="33"/>
      <c r="Y73" s="33"/>
    </row>
    <row r="74" spans="1:25">
      <c r="A74" s="19"/>
      <c r="B74" s="16" t="s">
        <v>263</v>
      </c>
      <c r="C74" s="17">
        <f>COUNTA(C75:C76)</f>
        <v>2</v>
      </c>
      <c r="D74" s="15">
        <f>SUM(D75:D76)</f>
        <v>35300</v>
      </c>
      <c r="E74" s="15">
        <f>SUM(E75:E76)</f>
        <v>6800</v>
      </c>
      <c r="F74" s="20"/>
      <c r="G74" s="20"/>
      <c r="H74" s="21"/>
      <c r="I74" s="21"/>
      <c r="J74" s="21"/>
      <c r="K74" s="33"/>
      <c r="L74" s="33"/>
      <c r="M74" s="33"/>
      <c r="N74" s="33"/>
      <c r="O74" s="33"/>
      <c r="P74" s="33"/>
      <c r="Q74" s="33"/>
      <c r="R74" s="33"/>
      <c r="S74" s="33"/>
      <c r="T74" s="33"/>
      <c r="U74" s="33"/>
      <c r="V74" s="33"/>
      <c r="W74" s="33"/>
      <c r="X74" s="33"/>
      <c r="Y74" s="33"/>
    </row>
    <row r="75" s="5" customFormat="1" ht="129" customHeight="1" spans="1:17">
      <c r="A75" s="22">
        <v>1</v>
      </c>
      <c r="B75" s="23" t="s">
        <v>264</v>
      </c>
      <c r="C75" s="23" t="s">
        <v>265</v>
      </c>
      <c r="D75" s="22">
        <v>30000</v>
      </c>
      <c r="E75" s="24">
        <v>2000</v>
      </c>
      <c r="F75" s="22" t="s">
        <v>169</v>
      </c>
      <c r="G75" s="22" t="s">
        <v>178</v>
      </c>
      <c r="H75" s="23" t="s">
        <v>266</v>
      </c>
      <c r="I75" s="23" t="s">
        <v>267</v>
      </c>
      <c r="J75" s="23" t="s">
        <v>166</v>
      </c>
      <c r="K75" s="35" t="s">
        <v>25</v>
      </c>
      <c r="L75" s="22" t="s">
        <v>268</v>
      </c>
      <c r="M75" s="34"/>
      <c r="Q75" s="4" t="s">
        <v>27</v>
      </c>
    </row>
    <row r="76" s="5" customFormat="1" ht="318" customHeight="1" spans="1:17">
      <c r="A76" s="22">
        <v>2</v>
      </c>
      <c r="B76" s="25" t="s">
        <v>269</v>
      </c>
      <c r="C76" s="23" t="s">
        <v>270</v>
      </c>
      <c r="D76" s="22">
        <v>5300</v>
      </c>
      <c r="E76" s="24">
        <v>4800</v>
      </c>
      <c r="F76" s="22" t="s">
        <v>49</v>
      </c>
      <c r="G76" s="22" t="s">
        <v>74</v>
      </c>
      <c r="H76" s="23" t="s">
        <v>139</v>
      </c>
      <c r="I76" s="23" t="s">
        <v>271</v>
      </c>
      <c r="J76" s="23" t="s">
        <v>141</v>
      </c>
      <c r="K76" s="22" t="s">
        <v>25</v>
      </c>
      <c r="L76" s="22" t="s">
        <v>268</v>
      </c>
      <c r="M76" s="34"/>
      <c r="Q76" s="4" t="s">
        <v>27</v>
      </c>
    </row>
    <row r="77" s="6" customFormat="1" spans="1:25">
      <c r="A77" s="19"/>
      <c r="B77" s="16" t="s">
        <v>272</v>
      </c>
      <c r="C77" s="17">
        <f>COUNTA(C78)</f>
        <v>1</v>
      </c>
      <c r="D77" s="15">
        <f>SUM(D78)</f>
        <v>10800</v>
      </c>
      <c r="E77" s="15">
        <f>SUM(E78)</f>
        <v>4800</v>
      </c>
      <c r="F77" s="20"/>
      <c r="G77" s="20"/>
      <c r="H77" s="21"/>
      <c r="I77" s="21"/>
      <c r="J77" s="21"/>
      <c r="K77" s="33"/>
      <c r="L77" s="33"/>
      <c r="M77" s="33"/>
      <c r="N77" s="33"/>
      <c r="O77" s="33"/>
      <c r="P77" s="33"/>
      <c r="Q77" s="33"/>
      <c r="R77" s="33"/>
      <c r="S77" s="33"/>
      <c r="T77" s="33"/>
      <c r="U77" s="33"/>
      <c r="V77" s="33"/>
      <c r="W77" s="33"/>
      <c r="X77" s="33"/>
      <c r="Y77" s="33"/>
    </row>
    <row r="78" s="5" customFormat="1" ht="94.5" spans="1:17">
      <c r="A78" s="22">
        <v>1</v>
      </c>
      <c r="B78" s="25" t="s">
        <v>273</v>
      </c>
      <c r="C78" s="23" t="s">
        <v>274</v>
      </c>
      <c r="D78" s="22">
        <v>10800</v>
      </c>
      <c r="E78" s="24">
        <v>4800</v>
      </c>
      <c r="F78" s="22" t="s">
        <v>49</v>
      </c>
      <c r="G78" s="22" t="s">
        <v>21</v>
      </c>
      <c r="H78" s="23" t="s">
        <v>139</v>
      </c>
      <c r="I78" s="23" t="s">
        <v>275</v>
      </c>
      <c r="J78" s="23" t="s">
        <v>141</v>
      </c>
      <c r="K78" s="22" t="s">
        <v>25</v>
      </c>
      <c r="L78" s="22" t="s">
        <v>276</v>
      </c>
      <c r="M78" s="34"/>
      <c r="Q78" s="4" t="s">
        <v>27</v>
      </c>
    </row>
    <row r="79" spans="1:25">
      <c r="A79" s="19"/>
      <c r="B79" s="16" t="s">
        <v>277</v>
      </c>
      <c r="C79" s="17">
        <f>SUM(C80,C89,C93,C107)</f>
        <v>29</v>
      </c>
      <c r="D79" s="15">
        <f>SUM(D80,D89,D93,D107)</f>
        <v>1392598.72</v>
      </c>
      <c r="E79" s="15">
        <f>SUM(E80,E89,E93,E107)</f>
        <v>277668</v>
      </c>
      <c r="F79" s="20"/>
      <c r="G79" s="20"/>
      <c r="H79" s="21"/>
      <c r="I79" s="21"/>
      <c r="J79" s="21"/>
      <c r="K79" s="33"/>
      <c r="L79" s="33"/>
      <c r="M79" s="33"/>
      <c r="N79" s="33"/>
      <c r="O79" s="33"/>
      <c r="P79" s="33"/>
      <c r="Q79" s="33"/>
      <c r="R79" s="33"/>
      <c r="S79" s="33"/>
      <c r="T79" s="33"/>
      <c r="U79" s="33"/>
      <c r="V79" s="33"/>
      <c r="W79" s="33"/>
      <c r="X79" s="33"/>
      <c r="Y79" s="33"/>
    </row>
    <row r="80" spans="1:25">
      <c r="A80" s="19"/>
      <c r="B80" s="16" t="s">
        <v>278</v>
      </c>
      <c r="C80" s="17">
        <f>COUNTA(C81:C88)</f>
        <v>8</v>
      </c>
      <c r="D80" s="15">
        <f>SUM(D81:D88)</f>
        <v>182100</v>
      </c>
      <c r="E80" s="15">
        <f>SUM(E81:E88)</f>
        <v>52600</v>
      </c>
      <c r="F80" s="20"/>
      <c r="G80" s="20"/>
      <c r="H80" s="21"/>
      <c r="I80" s="21"/>
      <c r="J80" s="21"/>
      <c r="K80" s="33"/>
      <c r="L80" s="33"/>
      <c r="M80" s="33"/>
      <c r="N80" s="33"/>
      <c r="O80" s="33"/>
      <c r="P80" s="33"/>
      <c r="Q80" s="33"/>
      <c r="R80" s="33"/>
      <c r="S80" s="33"/>
      <c r="T80" s="33"/>
      <c r="U80" s="33"/>
      <c r="V80" s="33"/>
      <c r="W80" s="33"/>
      <c r="X80" s="33"/>
      <c r="Y80" s="33"/>
    </row>
    <row r="81" s="5" customFormat="1" ht="54" spans="1:17">
      <c r="A81" s="22">
        <v>1</v>
      </c>
      <c r="B81" s="25" t="s">
        <v>279</v>
      </c>
      <c r="C81" s="23" t="s">
        <v>280</v>
      </c>
      <c r="D81" s="22">
        <v>35000</v>
      </c>
      <c r="E81" s="24">
        <v>5000</v>
      </c>
      <c r="F81" s="22" t="s">
        <v>281</v>
      </c>
      <c r="G81" s="22" t="s">
        <v>185</v>
      </c>
      <c r="H81" s="23" t="s">
        <v>282</v>
      </c>
      <c r="I81" s="23" t="s">
        <v>283</v>
      </c>
      <c r="J81" s="23" t="s">
        <v>115</v>
      </c>
      <c r="K81" s="22" t="s">
        <v>25</v>
      </c>
      <c r="L81" s="22" t="s">
        <v>284</v>
      </c>
      <c r="M81" s="34"/>
      <c r="Q81" s="5" t="s">
        <v>27</v>
      </c>
    </row>
    <row r="82" s="5" customFormat="1" ht="54" spans="1:17">
      <c r="A82" s="22">
        <v>2</v>
      </c>
      <c r="B82" s="26" t="s">
        <v>285</v>
      </c>
      <c r="C82" s="23" t="s">
        <v>286</v>
      </c>
      <c r="D82" s="22">
        <v>5000</v>
      </c>
      <c r="E82" s="24">
        <v>3500</v>
      </c>
      <c r="F82" s="22" t="s">
        <v>49</v>
      </c>
      <c r="G82" s="22" t="s">
        <v>21</v>
      </c>
      <c r="H82" s="23" t="s">
        <v>287</v>
      </c>
      <c r="I82" s="23" t="s">
        <v>288</v>
      </c>
      <c r="J82" s="23" t="s">
        <v>121</v>
      </c>
      <c r="K82" s="38" t="s">
        <v>25</v>
      </c>
      <c r="L82" s="39" t="s">
        <v>284</v>
      </c>
      <c r="M82" s="34"/>
      <c r="Q82" s="4" t="s">
        <v>27</v>
      </c>
    </row>
    <row r="83" s="5" customFormat="1" ht="40.5" spans="1:17">
      <c r="A83" s="22">
        <v>3</v>
      </c>
      <c r="B83" s="26" t="s">
        <v>289</v>
      </c>
      <c r="C83" s="23" t="s">
        <v>290</v>
      </c>
      <c r="D83" s="22">
        <v>5000</v>
      </c>
      <c r="E83" s="24">
        <v>4000</v>
      </c>
      <c r="F83" s="22" t="s">
        <v>49</v>
      </c>
      <c r="G83" s="22" t="s">
        <v>134</v>
      </c>
      <c r="H83" s="23" t="s">
        <v>287</v>
      </c>
      <c r="I83" s="23" t="s">
        <v>291</v>
      </c>
      <c r="J83" s="23" t="s">
        <v>121</v>
      </c>
      <c r="K83" s="38" t="s">
        <v>25</v>
      </c>
      <c r="L83" s="19" t="s">
        <v>284</v>
      </c>
      <c r="M83" s="34"/>
      <c r="Q83" s="4" t="s">
        <v>27</v>
      </c>
    </row>
    <row r="84" s="5" customFormat="1" ht="40.5" spans="1:17">
      <c r="A84" s="22">
        <v>4</v>
      </c>
      <c r="B84" s="25" t="s">
        <v>292</v>
      </c>
      <c r="C84" s="23" t="s">
        <v>293</v>
      </c>
      <c r="D84" s="22">
        <v>26000</v>
      </c>
      <c r="E84" s="24">
        <v>11000</v>
      </c>
      <c r="F84" s="22" t="s">
        <v>20</v>
      </c>
      <c r="G84" s="22" t="s">
        <v>244</v>
      </c>
      <c r="H84" s="23" t="s">
        <v>294</v>
      </c>
      <c r="I84" s="23" t="s">
        <v>295</v>
      </c>
      <c r="J84" s="23" t="s">
        <v>52</v>
      </c>
      <c r="K84" s="22" t="s">
        <v>25</v>
      </c>
      <c r="L84" s="39" t="s">
        <v>284</v>
      </c>
      <c r="M84" s="34"/>
      <c r="Q84" s="4" t="s">
        <v>27</v>
      </c>
    </row>
    <row r="85" s="5" customFormat="1" ht="54" spans="1:17">
      <c r="A85" s="22">
        <v>5</v>
      </c>
      <c r="B85" s="25" t="s">
        <v>296</v>
      </c>
      <c r="C85" s="23" t="s">
        <v>297</v>
      </c>
      <c r="D85" s="22">
        <v>35000</v>
      </c>
      <c r="E85" s="24">
        <v>5000</v>
      </c>
      <c r="F85" s="22" t="s">
        <v>41</v>
      </c>
      <c r="G85" s="22" t="s">
        <v>198</v>
      </c>
      <c r="H85" s="23" t="s">
        <v>81</v>
      </c>
      <c r="I85" s="23" t="s">
        <v>298</v>
      </c>
      <c r="J85" s="23" t="s">
        <v>69</v>
      </c>
      <c r="K85" s="22" t="s">
        <v>25</v>
      </c>
      <c r="L85" s="22" t="s">
        <v>284</v>
      </c>
      <c r="M85" s="34"/>
      <c r="Q85" s="4" t="s">
        <v>27</v>
      </c>
    </row>
    <row r="86" s="5" customFormat="1" ht="54" spans="1:17">
      <c r="A86" s="22">
        <v>6</v>
      </c>
      <c r="B86" s="23" t="s">
        <v>299</v>
      </c>
      <c r="C86" s="23" t="s">
        <v>300</v>
      </c>
      <c r="D86" s="22">
        <v>20000</v>
      </c>
      <c r="E86" s="24">
        <v>6100</v>
      </c>
      <c r="F86" s="22" t="s">
        <v>49</v>
      </c>
      <c r="G86" s="22" t="s">
        <v>94</v>
      </c>
      <c r="H86" s="23" t="s">
        <v>301</v>
      </c>
      <c r="I86" s="23" t="s">
        <v>302</v>
      </c>
      <c r="J86" s="23" t="s">
        <v>32</v>
      </c>
      <c r="K86" s="35" t="s">
        <v>25</v>
      </c>
      <c r="L86" s="22" t="s">
        <v>284</v>
      </c>
      <c r="M86" s="34"/>
      <c r="Q86" s="4" t="s">
        <v>27</v>
      </c>
    </row>
    <row r="87" s="5" customFormat="1" ht="40.5" spans="1:17">
      <c r="A87" s="22">
        <v>7</v>
      </c>
      <c r="B87" s="23" t="s">
        <v>303</v>
      </c>
      <c r="C87" s="23" t="s">
        <v>304</v>
      </c>
      <c r="D87" s="22">
        <v>30000</v>
      </c>
      <c r="E87" s="24">
        <v>10000</v>
      </c>
      <c r="F87" s="22" t="s">
        <v>169</v>
      </c>
      <c r="G87" s="22" t="s">
        <v>21</v>
      </c>
      <c r="H87" s="23" t="s">
        <v>253</v>
      </c>
      <c r="I87" s="23" t="s">
        <v>305</v>
      </c>
      <c r="J87" s="23" t="s">
        <v>166</v>
      </c>
      <c r="K87" s="35" t="s">
        <v>25</v>
      </c>
      <c r="L87" s="22" t="s">
        <v>284</v>
      </c>
      <c r="M87" s="34"/>
      <c r="Q87" s="4" t="s">
        <v>27</v>
      </c>
    </row>
    <row r="88" s="5" customFormat="1" ht="81" spans="1:17">
      <c r="A88" s="22">
        <v>8</v>
      </c>
      <c r="B88" s="25" t="s">
        <v>306</v>
      </c>
      <c r="C88" s="23" t="s">
        <v>307</v>
      </c>
      <c r="D88" s="22">
        <v>26100</v>
      </c>
      <c r="E88" s="24">
        <v>8000</v>
      </c>
      <c r="F88" s="22" t="s">
        <v>35</v>
      </c>
      <c r="G88" s="22" t="s">
        <v>74</v>
      </c>
      <c r="H88" s="23" t="s">
        <v>308</v>
      </c>
      <c r="I88" s="23" t="s">
        <v>309</v>
      </c>
      <c r="J88" s="23" t="s">
        <v>97</v>
      </c>
      <c r="K88" s="37" t="s">
        <v>25</v>
      </c>
      <c r="L88" s="20" t="s">
        <v>284</v>
      </c>
      <c r="M88" s="34"/>
      <c r="Q88" s="5" t="s">
        <v>27</v>
      </c>
    </row>
    <row r="89" spans="1:25">
      <c r="A89" s="19"/>
      <c r="B89" s="16" t="s">
        <v>310</v>
      </c>
      <c r="C89" s="17">
        <f>COUNTA(C90:C92)</f>
        <v>3</v>
      </c>
      <c r="D89" s="15">
        <f>SUM(D90:D92)</f>
        <v>37950.15</v>
      </c>
      <c r="E89" s="15">
        <f>SUM(E90:E92)</f>
        <v>26044</v>
      </c>
      <c r="F89" s="20"/>
      <c r="G89" s="20"/>
      <c r="H89" s="21"/>
      <c r="I89" s="21"/>
      <c r="J89" s="21"/>
      <c r="K89" s="33"/>
      <c r="L89" s="33"/>
      <c r="M89" s="33"/>
      <c r="N89" s="33"/>
      <c r="O89" s="33"/>
      <c r="P89" s="33"/>
      <c r="Q89" s="33"/>
      <c r="R89" s="33"/>
      <c r="S89" s="33"/>
      <c r="T89" s="33"/>
      <c r="U89" s="33"/>
      <c r="V89" s="33"/>
      <c r="W89" s="33"/>
      <c r="X89" s="33"/>
      <c r="Y89" s="33"/>
    </row>
    <row r="90" s="5" customFormat="1" ht="135" spans="1:17">
      <c r="A90" s="22">
        <v>1</v>
      </c>
      <c r="B90" s="26" t="s">
        <v>311</v>
      </c>
      <c r="C90" s="23" t="s">
        <v>312</v>
      </c>
      <c r="D90" s="22">
        <v>11640.15</v>
      </c>
      <c r="E90" s="24">
        <v>10200</v>
      </c>
      <c r="F90" s="22" t="s">
        <v>49</v>
      </c>
      <c r="G90" s="22" t="s">
        <v>21</v>
      </c>
      <c r="H90" s="23" t="s">
        <v>179</v>
      </c>
      <c r="I90" s="23" t="s">
        <v>313</v>
      </c>
      <c r="J90" s="23" t="s">
        <v>181</v>
      </c>
      <c r="K90" s="38" t="s">
        <v>25</v>
      </c>
      <c r="L90" s="39" t="s">
        <v>314</v>
      </c>
      <c r="M90" s="34"/>
      <c r="Q90" s="5" t="s">
        <v>27</v>
      </c>
    </row>
    <row r="91" s="5" customFormat="1" ht="67.5" spans="1:17">
      <c r="A91" s="22">
        <v>2</v>
      </c>
      <c r="B91" s="23" t="s">
        <v>315</v>
      </c>
      <c r="C91" s="23" t="s">
        <v>316</v>
      </c>
      <c r="D91" s="22">
        <v>15310</v>
      </c>
      <c r="E91" s="24">
        <v>11500</v>
      </c>
      <c r="F91" s="22" t="s">
        <v>41</v>
      </c>
      <c r="G91" s="22" t="s">
        <v>21</v>
      </c>
      <c r="H91" s="23" t="s">
        <v>231</v>
      </c>
      <c r="I91" s="23" t="s">
        <v>317</v>
      </c>
      <c r="J91" s="23" t="s">
        <v>233</v>
      </c>
      <c r="K91" s="35" t="s">
        <v>25</v>
      </c>
      <c r="L91" s="22" t="s">
        <v>314</v>
      </c>
      <c r="M91" s="34"/>
      <c r="Q91" s="5" t="s">
        <v>27</v>
      </c>
    </row>
    <row r="92" s="5" customFormat="1" ht="108" spans="1:17">
      <c r="A92" s="22">
        <v>3</v>
      </c>
      <c r="B92" s="25" t="s">
        <v>318</v>
      </c>
      <c r="C92" s="23" t="s">
        <v>319</v>
      </c>
      <c r="D92" s="22">
        <v>11000</v>
      </c>
      <c r="E92" s="24">
        <v>4344</v>
      </c>
      <c r="F92" s="22" t="s">
        <v>49</v>
      </c>
      <c r="G92" s="22" t="s">
        <v>244</v>
      </c>
      <c r="H92" s="23" t="s">
        <v>139</v>
      </c>
      <c r="I92" s="23" t="s">
        <v>320</v>
      </c>
      <c r="J92" s="23" t="s">
        <v>141</v>
      </c>
      <c r="K92" s="22" t="s">
        <v>25</v>
      </c>
      <c r="L92" s="22" t="s">
        <v>314</v>
      </c>
      <c r="M92" s="34"/>
      <c r="Q92" s="4" t="s">
        <v>27</v>
      </c>
    </row>
    <row r="93" spans="1:25">
      <c r="A93" s="19"/>
      <c r="B93" s="16" t="s">
        <v>321</v>
      </c>
      <c r="C93" s="17">
        <f>COUNTA(C94:C106)</f>
        <v>13</v>
      </c>
      <c r="D93" s="15">
        <f>SUM(D94:D106)</f>
        <v>731474.57</v>
      </c>
      <c r="E93" s="15">
        <f>SUM(E94:E106)</f>
        <v>153750</v>
      </c>
      <c r="F93" s="20"/>
      <c r="G93" s="20"/>
      <c r="H93" s="21"/>
      <c r="I93" s="21"/>
      <c r="J93" s="21"/>
      <c r="K93" s="33"/>
      <c r="L93" s="33"/>
      <c r="M93" s="33"/>
      <c r="N93" s="33"/>
      <c r="O93" s="33"/>
      <c r="P93" s="33"/>
      <c r="Q93" s="33"/>
      <c r="R93" s="33"/>
      <c r="S93" s="33"/>
      <c r="T93" s="33"/>
      <c r="U93" s="33"/>
      <c r="V93" s="33"/>
      <c r="W93" s="33"/>
      <c r="X93" s="33"/>
      <c r="Y93" s="33"/>
    </row>
    <row r="94" s="5" customFormat="1" ht="54" spans="1:17">
      <c r="A94" s="22">
        <v>1</v>
      </c>
      <c r="B94" s="25" t="s">
        <v>322</v>
      </c>
      <c r="C94" s="23" t="s">
        <v>323</v>
      </c>
      <c r="D94" s="22">
        <v>110000</v>
      </c>
      <c r="E94" s="22">
        <v>15000</v>
      </c>
      <c r="F94" s="22" t="s">
        <v>35</v>
      </c>
      <c r="G94" s="22" t="s">
        <v>21</v>
      </c>
      <c r="H94" s="23" t="s">
        <v>324</v>
      </c>
      <c r="I94" s="23" t="s">
        <v>325</v>
      </c>
      <c r="J94" s="23" t="s">
        <v>326</v>
      </c>
      <c r="K94" s="22" t="s">
        <v>25</v>
      </c>
      <c r="L94" s="22" t="s">
        <v>327</v>
      </c>
      <c r="M94" s="34"/>
      <c r="Q94" s="5" t="s">
        <v>27</v>
      </c>
    </row>
    <row r="95" s="5" customFormat="1" ht="40.5" spans="1:17">
      <c r="A95" s="22">
        <v>2</v>
      </c>
      <c r="B95" s="26" t="s">
        <v>328</v>
      </c>
      <c r="C95" s="23" t="s">
        <v>329</v>
      </c>
      <c r="D95" s="22">
        <v>25000</v>
      </c>
      <c r="E95" s="24">
        <v>2000</v>
      </c>
      <c r="F95" s="22" t="s">
        <v>35</v>
      </c>
      <c r="G95" s="22" t="s">
        <v>21</v>
      </c>
      <c r="H95" s="23" t="s">
        <v>308</v>
      </c>
      <c r="I95" s="23" t="s">
        <v>330</v>
      </c>
      <c r="J95" s="23" t="s">
        <v>121</v>
      </c>
      <c r="K95" s="38" t="s">
        <v>25</v>
      </c>
      <c r="L95" s="19" t="s">
        <v>327</v>
      </c>
      <c r="M95" s="34"/>
      <c r="Q95" s="4" t="s">
        <v>27</v>
      </c>
    </row>
    <row r="96" s="5" customFormat="1" ht="40.5" spans="1:17">
      <c r="A96" s="22">
        <v>3</v>
      </c>
      <c r="B96" s="26" t="s">
        <v>331</v>
      </c>
      <c r="C96" s="23" t="s">
        <v>332</v>
      </c>
      <c r="D96" s="22">
        <v>25000</v>
      </c>
      <c r="E96" s="24">
        <v>13000</v>
      </c>
      <c r="F96" s="22" t="s">
        <v>49</v>
      </c>
      <c r="G96" s="22" t="s">
        <v>185</v>
      </c>
      <c r="H96" s="23" t="s">
        <v>179</v>
      </c>
      <c r="I96" s="23" t="s">
        <v>333</v>
      </c>
      <c r="J96" s="23" t="s">
        <v>181</v>
      </c>
      <c r="K96" s="38" t="s">
        <v>25</v>
      </c>
      <c r="L96" s="22" t="s">
        <v>327</v>
      </c>
      <c r="M96" s="34"/>
      <c r="Q96" s="5" t="s">
        <v>27</v>
      </c>
    </row>
    <row r="97" s="5" customFormat="1" ht="40.5" spans="1:17">
      <c r="A97" s="22">
        <v>4</v>
      </c>
      <c r="B97" s="26" t="s">
        <v>334</v>
      </c>
      <c r="C97" s="23" t="s">
        <v>335</v>
      </c>
      <c r="D97" s="22">
        <v>26374.57</v>
      </c>
      <c r="E97" s="24">
        <v>20000</v>
      </c>
      <c r="F97" s="22" t="s">
        <v>35</v>
      </c>
      <c r="G97" s="22" t="s">
        <v>21</v>
      </c>
      <c r="H97" s="23" t="s">
        <v>336</v>
      </c>
      <c r="I97" s="23" t="s">
        <v>337</v>
      </c>
      <c r="J97" s="23" t="s">
        <v>181</v>
      </c>
      <c r="K97" s="38" t="s">
        <v>25</v>
      </c>
      <c r="L97" s="39" t="s">
        <v>327</v>
      </c>
      <c r="M97" s="34"/>
      <c r="Q97" s="5" t="s">
        <v>27</v>
      </c>
    </row>
    <row r="98" s="5" customFormat="1" ht="54" spans="1:17">
      <c r="A98" s="22">
        <v>5</v>
      </c>
      <c r="B98" s="25" t="s">
        <v>338</v>
      </c>
      <c r="C98" s="23" t="s">
        <v>339</v>
      </c>
      <c r="D98" s="22">
        <v>16000</v>
      </c>
      <c r="E98" s="24">
        <v>3000</v>
      </c>
      <c r="F98" s="22" t="s">
        <v>49</v>
      </c>
      <c r="G98" s="22" t="s">
        <v>101</v>
      </c>
      <c r="H98" s="23" t="s">
        <v>42</v>
      </c>
      <c r="I98" s="23" t="s">
        <v>340</v>
      </c>
      <c r="J98" s="23" t="s">
        <v>341</v>
      </c>
      <c r="K98" s="22" t="s">
        <v>25</v>
      </c>
      <c r="L98" s="22" t="s">
        <v>327</v>
      </c>
      <c r="M98" s="34"/>
      <c r="Q98" s="5" t="s">
        <v>27</v>
      </c>
    </row>
    <row r="99" s="5" customFormat="1" ht="54" spans="1:17">
      <c r="A99" s="22">
        <v>6</v>
      </c>
      <c r="B99" s="25" t="s">
        <v>342</v>
      </c>
      <c r="C99" s="23" t="s">
        <v>343</v>
      </c>
      <c r="D99" s="22">
        <v>180000</v>
      </c>
      <c r="E99" s="24">
        <v>5000</v>
      </c>
      <c r="F99" s="22" t="s">
        <v>20</v>
      </c>
      <c r="G99" s="22" t="s">
        <v>134</v>
      </c>
      <c r="H99" s="23" t="s">
        <v>344</v>
      </c>
      <c r="I99" s="23" t="s">
        <v>345</v>
      </c>
      <c r="J99" s="23" t="s">
        <v>155</v>
      </c>
      <c r="K99" s="22" t="s">
        <v>25</v>
      </c>
      <c r="L99" s="19" t="s">
        <v>327</v>
      </c>
      <c r="M99" s="34"/>
      <c r="Q99" s="5" t="s">
        <v>27</v>
      </c>
    </row>
    <row r="100" s="5" customFormat="1" ht="40.5" spans="1:17">
      <c r="A100" s="22">
        <v>7</v>
      </c>
      <c r="B100" s="25" t="s">
        <v>346</v>
      </c>
      <c r="C100" s="23" t="s">
        <v>347</v>
      </c>
      <c r="D100" s="22">
        <v>12000</v>
      </c>
      <c r="E100" s="24">
        <v>6870</v>
      </c>
      <c r="F100" s="22" t="s">
        <v>20</v>
      </c>
      <c r="G100" s="22" t="s">
        <v>178</v>
      </c>
      <c r="H100" s="23" t="s">
        <v>348</v>
      </c>
      <c r="I100" s="23" t="s">
        <v>295</v>
      </c>
      <c r="J100" s="23" t="s">
        <v>52</v>
      </c>
      <c r="K100" s="22" t="s">
        <v>25</v>
      </c>
      <c r="L100" s="22" t="s">
        <v>327</v>
      </c>
      <c r="M100" s="34"/>
      <c r="Q100" s="4" t="s">
        <v>27</v>
      </c>
    </row>
    <row r="101" s="5" customFormat="1" ht="54" spans="1:17">
      <c r="A101" s="22">
        <v>8</v>
      </c>
      <c r="B101" s="25" t="s">
        <v>349</v>
      </c>
      <c r="C101" s="23" t="s">
        <v>350</v>
      </c>
      <c r="D101" s="22">
        <v>58000</v>
      </c>
      <c r="E101" s="24">
        <v>18440</v>
      </c>
      <c r="F101" s="22" t="s">
        <v>20</v>
      </c>
      <c r="G101" s="22" t="s">
        <v>88</v>
      </c>
      <c r="H101" s="23" t="s">
        <v>351</v>
      </c>
      <c r="I101" s="23" t="s">
        <v>352</v>
      </c>
      <c r="J101" s="23" t="s">
        <v>52</v>
      </c>
      <c r="K101" s="22" t="s">
        <v>25</v>
      </c>
      <c r="L101" s="22" t="s">
        <v>327</v>
      </c>
      <c r="M101" s="34"/>
      <c r="Q101" s="4" t="s">
        <v>27</v>
      </c>
    </row>
    <row r="102" s="5" customFormat="1" ht="40.5" spans="1:17">
      <c r="A102" s="22">
        <v>9</v>
      </c>
      <c r="B102" s="25" t="s">
        <v>353</v>
      </c>
      <c r="C102" s="23" t="s">
        <v>354</v>
      </c>
      <c r="D102" s="22">
        <v>69900</v>
      </c>
      <c r="E102" s="24">
        <v>17290</v>
      </c>
      <c r="F102" s="22" t="s">
        <v>20</v>
      </c>
      <c r="G102" s="22" t="s">
        <v>198</v>
      </c>
      <c r="H102" s="23" t="s">
        <v>355</v>
      </c>
      <c r="I102" s="23" t="s">
        <v>356</v>
      </c>
      <c r="J102" s="23" t="s">
        <v>52</v>
      </c>
      <c r="K102" s="22" t="s">
        <v>25</v>
      </c>
      <c r="L102" s="22" t="s">
        <v>327</v>
      </c>
      <c r="M102" s="34"/>
      <c r="Q102" s="4" t="s">
        <v>27</v>
      </c>
    </row>
    <row r="103" s="5" customFormat="1" ht="40.5" spans="1:17">
      <c r="A103" s="22">
        <v>10</v>
      </c>
      <c r="B103" s="25" t="s">
        <v>357</v>
      </c>
      <c r="C103" s="23" t="s">
        <v>358</v>
      </c>
      <c r="D103" s="22">
        <v>90000</v>
      </c>
      <c r="E103" s="24">
        <v>26150</v>
      </c>
      <c r="F103" s="22" t="s">
        <v>20</v>
      </c>
      <c r="G103" s="22" t="s">
        <v>74</v>
      </c>
      <c r="H103" s="23" t="s">
        <v>359</v>
      </c>
      <c r="I103" s="23" t="s">
        <v>360</v>
      </c>
      <c r="J103" s="23" t="s">
        <v>52</v>
      </c>
      <c r="K103" s="22" t="s">
        <v>25</v>
      </c>
      <c r="L103" s="22" t="s">
        <v>327</v>
      </c>
      <c r="M103" s="34"/>
      <c r="Q103" s="4" t="s">
        <v>27</v>
      </c>
    </row>
    <row r="104" s="5" customFormat="1" ht="54" spans="1:17">
      <c r="A104" s="22">
        <v>11</v>
      </c>
      <c r="B104" s="25" t="s">
        <v>361</v>
      </c>
      <c r="C104" s="23" t="s">
        <v>362</v>
      </c>
      <c r="D104" s="22">
        <v>10000</v>
      </c>
      <c r="E104" s="24">
        <v>3000</v>
      </c>
      <c r="F104" s="22" t="s">
        <v>41</v>
      </c>
      <c r="G104" s="22" t="s">
        <v>21</v>
      </c>
      <c r="H104" s="23" t="s">
        <v>67</v>
      </c>
      <c r="I104" s="23" t="s">
        <v>363</v>
      </c>
      <c r="J104" s="23" t="s">
        <v>69</v>
      </c>
      <c r="K104" s="22" t="s">
        <v>25</v>
      </c>
      <c r="L104" s="22" t="s">
        <v>327</v>
      </c>
      <c r="M104" s="34"/>
      <c r="Q104" s="4" t="s">
        <v>27</v>
      </c>
    </row>
    <row r="105" s="5" customFormat="1" ht="54" spans="1:17">
      <c r="A105" s="22">
        <v>12</v>
      </c>
      <c r="B105" s="23" t="s">
        <v>364</v>
      </c>
      <c r="C105" s="23" t="s">
        <v>365</v>
      </c>
      <c r="D105" s="22">
        <v>9200</v>
      </c>
      <c r="E105" s="24">
        <v>4000</v>
      </c>
      <c r="F105" s="22" t="s">
        <v>49</v>
      </c>
      <c r="G105" s="22" t="s">
        <v>21</v>
      </c>
      <c r="H105" s="23" t="s">
        <v>366</v>
      </c>
      <c r="I105" s="23" t="s">
        <v>367</v>
      </c>
      <c r="J105" s="23" t="s">
        <v>38</v>
      </c>
      <c r="K105" s="35" t="s">
        <v>25</v>
      </c>
      <c r="L105" s="22" t="s">
        <v>327</v>
      </c>
      <c r="M105" s="34"/>
      <c r="Q105" s="5" t="s">
        <v>27</v>
      </c>
    </row>
    <row r="106" s="5" customFormat="1" ht="54" spans="1:17">
      <c r="A106" s="22">
        <v>13</v>
      </c>
      <c r="B106" s="23" t="s">
        <v>368</v>
      </c>
      <c r="C106" s="23" t="s">
        <v>369</v>
      </c>
      <c r="D106" s="22">
        <v>100000</v>
      </c>
      <c r="E106" s="24">
        <v>20000</v>
      </c>
      <c r="F106" s="22" t="s">
        <v>370</v>
      </c>
      <c r="G106" s="22" t="s">
        <v>21</v>
      </c>
      <c r="H106" s="23" t="s">
        <v>371</v>
      </c>
      <c r="I106" s="23" t="s">
        <v>372</v>
      </c>
      <c r="J106" s="23" t="s">
        <v>166</v>
      </c>
      <c r="K106" s="35" t="s">
        <v>25</v>
      </c>
      <c r="L106" s="22" t="s">
        <v>327</v>
      </c>
      <c r="M106" s="34"/>
      <c r="Q106" s="4" t="s">
        <v>27</v>
      </c>
    </row>
    <row r="107" spans="1:25">
      <c r="A107" s="19"/>
      <c r="B107" s="16" t="s">
        <v>373</v>
      </c>
      <c r="C107" s="17">
        <f>COUNTA(C108:C112)</f>
        <v>5</v>
      </c>
      <c r="D107" s="15">
        <f>SUM(D108:D112)</f>
        <v>441074</v>
      </c>
      <c r="E107" s="15">
        <f>SUM(E108:E112)</f>
        <v>45274</v>
      </c>
      <c r="F107" s="20"/>
      <c r="G107" s="20"/>
      <c r="H107" s="21"/>
      <c r="I107" s="21"/>
      <c r="J107" s="21"/>
      <c r="K107" s="33"/>
      <c r="L107" s="33"/>
      <c r="M107" s="33"/>
      <c r="N107" s="33"/>
      <c r="O107" s="33"/>
      <c r="P107" s="33"/>
      <c r="Q107" s="33"/>
      <c r="R107" s="33"/>
      <c r="S107" s="33"/>
      <c r="T107" s="33"/>
      <c r="U107" s="33"/>
      <c r="V107" s="33"/>
      <c r="W107" s="33"/>
      <c r="X107" s="33"/>
      <c r="Y107" s="33"/>
    </row>
    <row r="108" s="5" customFormat="1" ht="108" spans="1:17">
      <c r="A108" s="22">
        <v>1</v>
      </c>
      <c r="B108" s="25" t="s">
        <v>374</v>
      </c>
      <c r="C108" s="23" t="s">
        <v>375</v>
      </c>
      <c r="D108" s="22">
        <v>300000</v>
      </c>
      <c r="E108" s="24">
        <v>2000</v>
      </c>
      <c r="F108" s="22" t="s">
        <v>281</v>
      </c>
      <c r="G108" s="22" t="s">
        <v>134</v>
      </c>
      <c r="H108" s="23" t="s">
        <v>376</v>
      </c>
      <c r="I108" s="23" t="s">
        <v>377</v>
      </c>
      <c r="J108" s="23" t="s">
        <v>115</v>
      </c>
      <c r="K108" s="22" t="s">
        <v>25</v>
      </c>
      <c r="L108" s="22" t="s">
        <v>378</v>
      </c>
      <c r="M108" s="34"/>
      <c r="Q108" s="5" t="s">
        <v>27</v>
      </c>
    </row>
    <row r="109" s="5" customFormat="1" ht="94.5" spans="1:17">
      <c r="A109" s="22">
        <v>2</v>
      </c>
      <c r="B109" s="25" t="s">
        <v>379</v>
      </c>
      <c r="C109" s="23" t="s">
        <v>380</v>
      </c>
      <c r="D109" s="22">
        <v>113300</v>
      </c>
      <c r="E109" s="24">
        <v>26000</v>
      </c>
      <c r="F109" s="22" t="s">
        <v>41</v>
      </c>
      <c r="G109" s="22" t="s">
        <v>21</v>
      </c>
      <c r="H109" s="23" t="s">
        <v>42</v>
      </c>
      <c r="I109" s="23" t="s">
        <v>381</v>
      </c>
      <c r="J109" s="23" t="s">
        <v>341</v>
      </c>
      <c r="K109" s="22" t="s">
        <v>25</v>
      </c>
      <c r="L109" s="22" t="s">
        <v>378</v>
      </c>
      <c r="M109" s="34"/>
      <c r="Q109" s="5" t="s">
        <v>27</v>
      </c>
    </row>
    <row r="110" s="5" customFormat="1" ht="67.5" spans="1:17">
      <c r="A110" s="22">
        <v>3</v>
      </c>
      <c r="B110" s="25" t="s">
        <v>382</v>
      </c>
      <c r="C110" s="23" t="s">
        <v>383</v>
      </c>
      <c r="D110" s="22">
        <v>12174</v>
      </c>
      <c r="E110" s="24">
        <v>7174</v>
      </c>
      <c r="F110" s="22" t="s">
        <v>49</v>
      </c>
      <c r="G110" s="22" t="s">
        <v>185</v>
      </c>
      <c r="H110" s="23" t="s">
        <v>384</v>
      </c>
      <c r="I110" s="23" t="s">
        <v>385</v>
      </c>
      <c r="J110" s="23" t="s">
        <v>52</v>
      </c>
      <c r="K110" s="22" t="s">
        <v>25</v>
      </c>
      <c r="L110" s="22" t="s">
        <v>378</v>
      </c>
      <c r="M110" s="34"/>
      <c r="Q110" s="4" t="s">
        <v>27</v>
      </c>
    </row>
    <row r="111" s="5" customFormat="1" ht="54" spans="1:17">
      <c r="A111" s="22">
        <v>4</v>
      </c>
      <c r="B111" s="25" t="s">
        <v>386</v>
      </c>
      <c r="C111" s="23" t="s">
        <v>387</v>
      </c>
      <c r="D111" s="22">
        <v>5600</v>
      </c>
      <c r="E111" s="24">
        <v>5600</v>
      </c>
      <c r="F111" s="22" t="s">
        <v>388</v>
      </c>
      <c r="G111" s="22" t="s">
        <v>21</v>
      </c>
      <c r="H111" s="23" t="s">
        <v>389</v>
      </c>
      <c r="I111" s="23" t="s">
        <v>390</v>
      </c>
      <c r="J111" s="23" t="s">
        <v>69</v>
      </c>
      <c r="K111" s="22" t="s">
        <v>25</v>
      </c>
      <c r="L111" s="22" t="s">
        <v>378</v>
      </c>
      <c r="M111" s="34"/>
      <c r="Q111" s="4" t="s">
        <v>27</v>
      </c>
    </row>
    <row r="112" s="5" customFormat="1" ht="40.5" spans="1:17">
      <c r="A112" s="22">
        <v>5</v>
      </c>
      <c r="B112" s="23" t="s">
        <v>391</v>
      </c>
      <c r="C112" s="23" t="s">
        <v>392</v>
      </c>
      <c r="D112" s="22">
        <v>10000</v>
      </c>
      <c r="E112" s="24">
        <v>4500</v>
      </c>
      <c r="F112" s="22" t="s">
        <v>35</v>
      </c>
      <c r="G112" s="22" t="s">
        <v>21</v>
      </c>
      <c r="H112" s="23" t="s">
        <v>231</v>
      </c>
      <c r="I112" s="23" t="s">
        <v>393</v>
      </c>
      <c r="J112" s="23" t="s">
        <v>233</v>
      </c>
      <c r="K112" s="35" t="s">
        <v>25</v>
      </c>
      <c r="L112" s="22" t="s">
        <v>378</v>
      </c>
      <c r="M112" s="34"/>
      <c r="Q112" s="5" t="s">
        <v>27</v>
      </c>
    </row>
    <row r="113" spans="1:25">
      <c r="A113" s="19"/>
      <c r="B113" s="16" t="s">
        <v>394</v>
      </c>
      <c r="C113" s="17">
        <f>SUM(C114,C120,C128,C130)</f>
        <v>31</v>
      </c>
      <c r="D113" s="15">
        <f>SUM(D114,D120,D128,D130)</f>
        <v>515409.05</v>
      </c>
      <c r="E113" s="15">
        <f>SUM(E114,E120,E128,E130)</f>
        <v>244391</v>
      </c>
      <c r="F113" s="20"/>
      <c r="G113" s="20"/>
      <c r="H113" s="21"/>
      <c r="I113" s="21"/>
      <c r="J113" s="21"/>
      <c r="K113" s="33"/>
      <c r="L113" s="33"/>
      <c r="M113" s="33"/>
      <c r="N113" s="33"/>
      <c r="O113" s="33"/>
      <c r="P113" s="33"/>
      <c r="Q113" s="33"/>
      <c r="R113" s="33"/>
      <c r="S113" s="33"/>
      <c r="T113" s="33"/>
      <c r="U113" s="33"/>
      <c r="V113" s="33"/>
      <c r="W113" s="33"/>
      <c r="X113" s="33"/>
      <c r="Y113" s="33"/>
    </row>
    <row r="114" spans="1:25">
      <c r="A114" s="19"/>
      <c r="B114" s="16" t="s">
        <v>395</v>
      </c>
      <c r="C114" s="17">
        <f>SUM(C115)</f>
        <v>4</v>
      </c>
      <c r="D114" s="15">
        <f>SUM(D115)</f>
        <v>126034.18</v>
      </c>
      <c r="E114" s="15">
        <f>SUM(E115)</f>
        <v>45161</v>
      </c>
      <c r="F114" s="20"/>
      <c r="G114" s="20"/>
      <c r="H114" s="21"/>
      <c r="I114" s="21"/>
      <c r="J114" s="21"/>
      <c r="K114" s="33"/>
      <c r="L114" s="33"/>
      <c r="M114" s="33"/>
      <c r="N114" s="33"/>
      <c r="O114" s="33"/>
      <c r="P114" s="33"/>
      <c r="Q114" s="33"/>
      <c r="R114" s="33"/>
      <c r="S114" s="33"/>
      <c r="T114" s="33"/>
      <c r="U114" s="33"/>
      <c r="V114" s="33"/>
      <c r="W114" s="33"/>
      <c r="X114" s="33"/>
      <c r="Y114" s="33"/>
    </row>
    <row r="115" spans="1:25">
      <c r="A115" s="19"/>
      <c r="B115" s="16" t="s">
        <v>396</v>
      </c>
      <c r="C115" s="17">
        <f>COUNTA(C116:C119)</f>
        <v>4</v>
      </c>
      <c r="D115" s="15">
        <f>SUM(D116:D119)</f>
        <v>126034.18</v>
      </c>
      <c r="E115" s="15">
        <f>SUM(E116:E119)</f>
        <v>45161</v>
      </c>
      <c r="F115" s="20"/>
      <c r="G115" s="20"/>
      <c r="H115" s="21"/>
      <c r="I115" s="21"/>
      <c r="J115" s="21"/>
      <c r="K115" s="33"/>
      <c r="L115" s="33"/>
      <c r="M115" s="33"/>
      <c r="N115" s="33"/>
      <c r="O115" s="33"/>
      <c r="P115" s="33"/>
      <c r="Q115" s="33"/>
      <c r="R115" s="33"/>
      <c r="S115" s="33"/>
      <c r="T115" s="33"/>
      <c r="U115" s="33"/>
      <c r="V115" s="33"/>
      <c r="W115" s="33"/>
      <c r="X115" s="33"/>
      <c r="Y115" s="33"/>
    </row>
    <row r="116" s="5" customFormat="1" ht="40.5" spans="1:17">
      <c r="A116" s="22">
        <v>1</v>
      </c>
      <c r="B116" s="25" t="s">
        <v>397</v>
      </c>
      <c r="C116" s="23" t="s">
        <v>398</v>
      </c>
      <c r="D116" s="22">
        <v>26980</v>
      </c>
      <c r="E116" s="24">
        <v>9480</v>
      </c>
      <c r="F116" s="22" t="s">
        <v>41</v>
      </c>
      <c r="G116" s="22" t="s">
        <v>21</v>
      </c>
      <c r="H116" s="23" t="s">
        <v>399</v>
      </c>
      <c r="I116" s="23" t="s">
        <v>400</v>
      </c>
      <c r="J116" s="23" t="s">
        <v>341</v>
      </c>
      <c r="K116" s="22" t="s">
        <v>25</v>
      </c>
      <c r="L116" s="22" t="s">
        <v>401</v>
      </c>
      <c r="M116" s="34"/>
      <c r="Q116" s="5" t="s">
        <v>27</v>
      </c>
    </row>
    <row r="117" s="5" customFormat="1" ht="54" spans="1:17">
      <c r="A117" s="22">
        <v>2</v>
      </c>
      <c r="B117" s="23" t="s">
        <v>402</v>
      </c>
      <c r="C117" s="23" t="s">
        <v>403</v>
      </c>
      <c r="D117" s="22">
        <v>31889.18</v>
      </c>
      <c r="E117" s="24">
        <v>11681</v>
      </c>
      <c r="F117" s="22" t="s">
        <v>41</v>
      </c>
      <c r="G117" s="22" t="s">
        <v>74</v>
      </c>
      <c r="H117" s="23" t="s">
        <v>106</v>
      </c>
      <c r="I117" s="23" t="s">
        <v>404</v>
      </c>
      <c r="J117" s="23" t="s">
        <v>24</v>
      </c>
      <c r="K117" s="22" t="s">
        <v>25</v>
      </c>
      <c r="L117" s="22" t="s">
        <v>401</v>
      </c>
      <c r="M117" s="34"/>
      <c r="Q117" s="4" t="s">
        <v>27</v>
      </c>
    </row>
    <row r="118" s="5" customFormat="1" ht="94.5" spans="1:17">
      <c r="A118" s="22">
        <v>3</v>
      </c>
      <c r="B118" s="23" t="s">
        <v>405</v>
      </c>
      <c r="C118" s="23" t="s">
        <v>406</v>
      </c>
      <c r="D118" s="22">
        <v>55000</v>
      </c>
      <c r="E118" s="24">
        <v>20000</v>
      </c>
      <c r="F118" s="22" t="s">
        <v>169</v>
      </c>
      <c r="G118" s="22" t="s">
        <v>74</v>
      </c>
      <c r="H118" s="23" t="s">
        <v>407</v>
      </c>
      <c r="I118" s="23" t="s">
        <v>408</v>
      </c>
      <c r="J118" s="23" t="s">
        <v>166</v>
      </c>
      <c r="K118" s="35" t="s">
        <v>25</v>
      </c>
      <c r="L118" s="22" t="s">
        <v>401</v>
      </c>
      <c r="M118" s="34"/>
      <c r="Q118" s="4" t="s">
        <v>27</v>
      </c>
    </row>
    <row r="119" s="5" customFormat="1" ht="81" spans="1:17">
      <c r="A119" s="22">
        <v>4</v>
      </c>
      <c r="B119" s="23" t="s">
        <v>409</v>
      </c>
      <c r="C119" s="23" t="s">
        <v>410</v>
      </c>
      <c r="D119" s="22">
        <v>12165</v>
      </c>
      <c r="E119" s="24">
        <v>4000</v>
      </c>
      <c r="F119" s="22" t="s">
        <v>112</v>
      </c>
      <c r="G119" s="22" t="s">
        <v>21</v>
      </c>
      <c r="H119" s="23" t="s">
        <v>411</v>
      </c>
      <c r="I119" s="23" t="s">
        <v>408</v>
      </c>
      <c r="J119" s="23" t="s">
        <v>166</v>
      </c>
      <c r="K119" s="35" t="s">
        <v>25</v>
      </c>
      <c r="L119" s="22" t="s">
        <v>401</v>
      </c>
      <c r="M119" s="34"/>
      <c r="Q119" s="4" t="s">
        <v>27</v>
      </c>
    </row>
    <row r="120" spans="1:25">
      <c r="A120" s="19"/>
      <c r="B120" s="16" t="s">
        <v>412</v>
      </c>
      <c r="C120" s="17">
        <f>COUNTA(C121:C127)</f>
        <v>7</v>
      </c>
      <c r="D120" s="15">
        <f>SUM(D121:D127)</f>
        <v>71945</v>
      </c>
      <c r="E120" s="15">
        <f>SUM(E121:E127)</f>
        <v>29136</v>
      </c>
      <c r="F120" s="20"/>
      <c r="G120" s="20"/>
      <c r="H120" s="21"/>
      <c r="I120" s="21"/>
      <c r="J120" s="21"/>
      <c r="K120" s="33"/>
      <c r="L120" s="33"/>
      <c r="M120" s="33"/>
      <c r="N120" s="33"/>
      <c r="O120" s="33"/>
      <c r="P120" s="33"/>
      <c r="Q120" s="33"/>
      <c r="R120" s="33"/>
      <c r="S120" s="33"/>
      <c r="T120" s="33"/>
      <c r="U120" s="33"/>
      <c r="V120" s="33"/>
      <c r="W120" s="33"/>
      <c r="X120" s="33"/>
      <c r="Y120" s="33"/>
    </row>
    <row r="121" s="5" customFormat="1" ht="40.5" spans="1:17">
      <c r="A121" s="22">
        <v>1</v>
      </c>
      <c r="B121" s="25" t="s">
        <v>413</v>
      </c>
      <c r="C121" s="23" t="s">
        <v>414</v>
      </c>
      <c r="D121" s="22">
        <v>25435</v>
      </c>
      <c r="E121" s="24">
        <v>5000</v>
      </c>
      <c r="F121" s="22" t="s">
        <v>415</v>
      </c>
      <c r="G121" s="22" t="s">
        <v>134</v>
      </c>
      <c r="H121" s="23" t="s">
        <v>416</v>
      </c>
      <c r="I121" s="23" t="s">
        <v>417</v>
      </c>
      <c r="J121" s="23" t="s">
        <v>418</v>
      </c>
      <c r="K121" s="22" t="s">
        <v>25</v>
      </c>
      <c r="L121" s="22" t="s">
        <v>419</v>
      </c>
      <c r="M121" s="34"/>
      <c r="Q121" s="5" t="s">
        <v>27</v>
      </c>
    </row>
    <row r="122" s="5" customFormat="1" ht="67.5" spans="1:17">
      <c r="A122" s="22">
        <v>2</v>
      </c>
      <c r="B122" s="25" t="s">
        <v>420</v>
      </c>
      <c r="C122" s="23" t="s">
        <v>421</v>
      </c>
      <c r="D122" s="22">
        <v>7809</v>
      </c>
      <c r="E122" s="24">
        <v>3809</v>
      </c>
      <c r="F122" s="22" t="s">
        <v>41</v>
      </c>
      <c r="G122" s="22" t="s">
        <v>185</v>
      </c>
      <c r="H122" s="23" t="s">
        <v>42</v>
      </c>
      <c r="I122" s="23" t="s">
        <v>422</v>
      </c>
      <c r="J122" s="23" t="s">
        <v>341</v>
      </c>
      <c r="K122" s="22" t="s">
        <v>25</v>
      </c>
      <c r="L122" s="22" t="s">
        <v>419</v>
      </c>
      <c r="M122" s="34"/>
      <c r="Q122" s="5" t="s">
        <v>27</v>
      </c>
    </row>
    <row r="123" s="5" customFormat="1" ht="99" customHeight="1" spans="1:17">
      <c r="A123" s="22">
        <v>3</v>
      </c>
      <c r="B123" s="25" t="s">
        <v>423</v>
      </c>
      <c r="C123" s="23" t="s">
        <v>424</v>
      </c>
      <c r="D123" s="22">
        <v>11492</v>
      </c>
      <c r="E123" s="24">
        <v>10000</v>
      </c>
      <c r="F123" s="22" t="s">
        <v>49</v>
      </c>
      <c r="G123" s="22" t="s">
        <v>185</v>
      </c>
      <c r="H123" s="23" t="s">
        <v>425</v>
      </c>
      <c r="I123" s="23" t="s">
        <v>426</v>
      </c>
      <c r="J123" s="23" t="s">
        <v>155</v>
      </c>
      <c r="K123" s="22" t="s">
        <v>25</v>
      </c>
      <c r="L123" s="22" t="s">
        <v>419</v>
      </c>
      <c r="M123" s="34"/>
      <c r="Q123" s="5" t="s">
        <v>27</v>
      </c>
    </row>
    <row r="124" s="5" customFormat="1" ht="59" customHeight="1" spans="1:17">
      <c r="A124" s="22">
        <v>4</v>
      </c>
      <c r="B124" s="25" t="s">
        <v>427</v>
      </c>
      <c r="C124" s="23" t="s">
        <v>428</v>
      </c>
      <c r="D124" s="22">
        <v>5300</v>
      </c>
      <c r="E124" s="24">
        <v>3000</v>
      </c>
      <c r="F124" s="22" t="s">
        <v>49</v>
      </c>
      <c r="G124" s="22" t="s">
        <v>66</v>
      </c>
      <c r="H124" s="23" t="s">
        <v>429</v>
      </c>
      <c r="I124" s="23" t="s">
        <v>430</v>
      </c>
      <c r="J124" s="23" t="s">
        <v>52</v>
      </c>
      <c r="K124" s="22" t="s">
        <v>25</v>
      </c>
      <c r="L124" s="22" t="s">
        <v>419</v>
      </c>
      <c r="M124" s="34"/>
      <c r="Q124" s="4" t="s">
        <v>27</v>
      </c>
    </row>
    <row r="125" s="5" customFormat="1" ht="63" customHeight="1" spans="1:17">
      <c r="A125" s="22">
        <v>5</v>
      </c>
      <c r="B125" s="23" t="s">
        <v>431</v>
      </c>
      <c r="C125" s="23" t="s">
        <v>432</v>
      </c>
      <c r="D125" s="22">
        <v>7624</v>
      </c>
      <c r="E125" s="24">
        <v>1624</v>
      </c>
      <c r="F125" s="22" t="s">
        <v>41</v>
      </c>
      <c r="G125" s="22" t="s">
        <v>66</v>
      </c>
      <c r="H125" s="23" t="s">
        <v>106</v>
      </c>
      <c r="I125" s="23" t="s">
        <v>433</v>
      </c>
      <c r="J125" s="23" t="s">
        <v>24</v>
      </c>
      <c r="K125" s="22" t="s">
        <v>25</v>
      </c>
      <c r="L125" s="22" t="s">
        <v>419</v>
      </c>
      <c r="M125" s="34"/>
      <c r="Q125" s="4" t="s">
        <v>27</v>
      </c>
    </row>
    <row r="126" s="5" customFormat="1" ht="125" customHeight="1" spans="1:17">
      <c r="A126" s="22">
        <v>6</v>
      </c>
      <c r="B126" s="23" t="s">
        <v>434</v>
      </c>
      <c r="C126" s="23" t="s">
        <v>435</v>
      </c>
      <c r="D126" s="22">
        <v>6600</v>
      </c>
      <c r="E126" s="24">
        <v>3700</v>
      </c>
      <c r="F126" s="22" t="s">
        <v>41</v>
      </c>
      <c r="G126" s="22" t="s">
        <v>21</v>
      </c>
      <c r="H126" s="23" t="s">
        <v>436</v>
      </c>
      <c r="I126" s="23" t="s">
        <v>437</v>
      </c>
      <c r="J126" s="23" t="s">
        <v>32</v>
      </c>
      <c r="K126" s="35" t="s">
        <v>25</v>
      </c>
      <c r="L126" s="22" t="s">
        <v>419</v>
      </c>
      <c r="M126" s="34"/>
      <c r="Q126" s="4" t="s">
        <v>27</v>
      </c>
    </row>
    <row r="127" s="5" customFormat="1" ht="133" customHeight="1" spans="1:17">
      <c r="A127" s="22">
        <v>7</v>
      </c>
      <c r="B127" s="25" t="s">
        <v>438</v>
      </c>
      <c r="C127" s="23" t="s">
        <v>439</v>
      </c>
      <c r="D127" s="22">
        <v>7685</v>
      </c>
      <c r="E127" s="24">
        <v>2003</v>
      </c>
      <c r="F127" s="22" t="s">
        <v>41</v>
      </c>
      <c r="G127" s="22" t="s">
        <v>101</v>
      </c>
      <c r="H127" s="23" t="s">
        <v>139</v>
      </c>
      <c r="I127" s="23" t="s">
        <v>440</v>
      </c>
      <c r="J127" s="23" t="s">
        <v>141</v>
      </c>
      <c r="K127" s="22" t="s">
        <v>25</v>
      </c>
      <c r="L127" s="22" t="s">
        <v>419</v>
      </c>
      <c r="M127" s="34"/>
      <c r="Q127" s="4" t="s">
        <v>27</v>
      </c>
    </row>
    <row r="128" spans="1:25">
      <c r="A128" s="19"/>
      <c r="B128" s="16" t="s">
        <v>441</v>
      </c>
      <c r="C128" s="17">
        <f>COUNTA(C129:C129)</f>
        <v>1</v>
      </c>
      <c r="D128" s="15">
        <f>SUM(D129:D129)</f>
        <v>13700</v>
      </c>
      <c r="E128" s="15">
        <f>SUM(E129:E129)</f>
        <v>11000</v>
      </c>
      <c r="F128" s="20"/>
      <c r="G128" s="20"/>
      <c r="H128" s="21"/>
      <c r="I128" s="21"/>
      <c r="J128" s="21"/>
      <c r="K128" s="33"/>
      <c r="L128" s="33"/>
      <c r="M128" s="33"/>
      <c r="N128" s="33"/>
      <c r="O128" s="33"/>
      <c r="P128" s="33"/>
      <c r="Q128" s="33"/>
      <c r="R128" s="33"/>
      <c r="S128" s="33"/>
      <c r="T128" s="33"/>
      <c r="U128" s="33"/>
      <c r="V128" s="33"/>
      <c r="W128" s="33"/>
      <c r="X128" s="33"/>
      <c r="Y128" s="33"/>
    </row>
    <row r="129" s="5" customFormat="1" ht="229.5" spans="1:17">
      <c r="A129" s="22">
        <v>1</v>
      </c>
      <c r="B129" s="23" t="s">
        <v>442</v>
      </c>
      <c r="C129" s="23" t="s">
        <v>443</v>
      </c>
      <c r="D129" s="22">
        <v>13700</v>
      </c>
      <c r="E129" s="24">
        <v>11000</v>
      </c>
      <c r="F129" s="22" t="s">
        <v>41</v>
      </c>
      <c r="G129" s="22" t="s">
        <v>21</v>
      </c>
      <c r="H129" s="23" t="s">
        <v>231</v>
      </c>
      <c r="I129" s="23" t="s">
        <v>444</v>
      </c>
      <c r="J129" s="23" t="s">
        <v>233</v>
      </c>
      <c r="K129" s="35" t="s">
        <v>25</v>
      </c>
      <c r="L129" s="22" t="s">
        <v>445</v>
      </c>
      <c r="M129" s="34"/>
      <c r="Q129" s="5" t="s">
        <v>27</v>
      </c>
    </row>
    <row r="130" spans="1:25">
      <c r="A130" s="19"/>
      <c r="B130" s="16" t="s">
        <v>446</v>
      </c>
      <c r="C130" s="17">
        <f>COUNTA(C131:C149)</f>
        <v>19</v>
      </c>
      <c r="D130" s="15">
        <f>SUM(D131:D149)</f>
        <v>303729.87</v>
      </c>
      <c r="E130" s="15">
        <f>SUM(E131:E149)</f>
        <v>159094</v>
      </c>
      <c r="F130" s="20"/>
      <c r="G130" s="20"/>
      <c r="H130" s="21"/>
      <c r="I130" s="21"/>
      <c r="J130" s="21"/>
      <c r="K130" s="33"/>
      <c r="L130" s="33"/>
      <c r="M130" s="33"/>
      <c r="N130" s="33"/>
      <c r="O130" s="33"/>
      <c r="P130" s="33"/>
      <c r="Q130" s="33"/>
      <c r="R130" s="33"/>
      <c r="S130" s="33"/>
      <c r="T130" s="33"/>
      <c r="U130" s="33"/>
      <c r="V130" s="33"/>
      <c r="W130" s="33"/>
      <c r="X130" s="33"/>
      <c r="Y130" s="33"/>
    </row>
    <row r="131" s="5" customFormat="1" ht="67.5" spans="1:17">
      <c r="A131" s="22">
        <v>1</v>
      </c>
      <c r="B131" s="26" t="s">
        <v>447</v>
      </c>
      <c r="C131" s="23" t="s">
        <v>448</v>
      </c>
      <c r="D131" s="22">
        <v>13950</v>
      </c>
      <c r="E131" s="24">
        <v>9050</v>
      </c>
      <c r="F131" s="22" t="s">
        <v>49</v>
      </c>
      <c r="G131" s="22" t="s">
        <v>21</v>
      </c>
      <c r="H131" s="23" t="s">
        <v>179</v>
      </c>
      <c r="I131" s="23" t="s">
        <v>449</v>
      </c>
      <c r="J131" s="23" t="s">
        <v>181</v>
      </c>
      <c r="K131" s="38" t="s">
        <v>25</v>
      </c>
      <c r="L131" s="39" t="s">
        <v>450</v>
      </c>
      <c r="M131" s="34"/>
      <c r="Q131" s="5" t="s">
        <v>27</v>
      </c>
    </row>
    <row r="132" s="5" customFormat="1" ht="67.5" spans="1:17">
      <c r="A132" s="22">
        <v>2</v>
      </c>
      <c r="B132" s="25" t="s">
        <v>451</v>
      </c>
      <c r="C132" s="23" t="s">
        <v>452</v>
      </c>
      <c r="D132" s="22">
        <v>8194</v>
      </c>
      <c r="E132" s="24">
        <v>8194</v>
      </c>
      <c r="F132" s="22" t="s">
        <v>41</v>
      </c>
      <c r="G132" s="22" t="s">
        <v>74</v>
      </c>
      <c r="H132" s="23" t="s">
        <v>453</v>
      </c>
      <c r="I132" s="23" t="s">
        <v>454</v>
      </c>
      <c r="J132" s="23" t="s">
        <v>155</v>
      </c>
      <c r="K132" s="22" t="s">
        <v>25</v>
      </c>
      <c r="L132" s="19" t="s">
        <v>450</v>
      </c>
      <c r="M132" s="34"/>
      <c r="Q132" s="5" t="s">
        <v>27</v>
      </c>
    </row>
    <row r="133" s="5" customFormat="1" ht="135" spans="1:17">
      <c r="A133" s="22">
        <v>3</v>
      </c>
      <c r="B133" s="25" t="s">
        <v>455</v>
      </c>
      <c r="C133" s="23" t="s">
        <v>456</v>
      </c>
      <c r="D133" s="22">
        <v>31862.66</v>
      </c>
      <c r="E133" s="24">
        <v>11000</v>
      </c>
      <c r="F133" s="22" t="s">
        <v>41</v>
      </c>
      <c r="G133" s="22" t="s">
        <v>101</v>
      </c>
      <c r="H133" s="23" t="s">
        <v>457</v>
      </c>
      <c r="I133" s="23" t="s">
        <v>458</v>
      </c>
      <c r="J133" s="23" t="s">
        <v>155</v>
      </c>
      <c r="K133" s="22" t="s">
        <v>25</v>
      </c>
      <c r="L133" s="19" t="s">
        <v>450</v>
      </c>
      <c r="M133" s="34"/>
      <c r="Q133" s="5" t="s">
        <v>27</v>
      </c>
    </row>
    <row r="134" s="5" customFormat="1" ht="54" spans="1:17">
      <c r="A134" s="22">
        <v>4</v>
      </c>
      <c r="B134" s="25" t="s">
        <v>459</v>
      </c>
      <c r="C134" s="23" t="s">
        <v>460</v>
      </c>
      <c r="D134" s="22">
        <v>15266.29</v>
      </c>
      <c r="E134" s="24">
        <v>5000</v>
      </c>
      <c r="F134" s="22" t="s">
        <v>41</v>
      </c>
      <c r="G134" s="22" t="s">
        <v>101</v>
      </c>
      <c r="H134" s="23" t="s">
        <v>457</v>
      </c>
      <c r="I134" s="23" t="s">
        <v>458</v>
      </c>
      <c r="J134" s="23" t="s">
        <v>155</v>
      </c>
      <c r="K134" s="22" t="s">
        <v>25</v>
      </c>
      <c r="L134" s="19" t="s">
        <v>450</v>
      </c>
      <c r="M134" s="34"/>
      <c r="Q134" s="5" t="s">
        <v>27</v>
      </c>
    </row>
    <row r="135" s="5" customFormat="1" ht="189" spans="1:17">
      <c r="A135" s="22">
        <v>5</v>
      </c>
      <c r="B135" s="25" t="s">
        <v>461</v>
      </c>
      <c r="C135" s="23" t="s">
        <v>462</v>
      </c>
      <c r="D135" s="22">
        <v>11848.92</v>
      </c>
      <c r="E135" s="24">
        <v>9200</v>
      </c>
      <c r="F135" s="22" t="s">
        <v>49</v>
      </c>
      <c r="G135" s="22" t="s">
        <v>185</v>
      </c>
      <c r="H135" s="23" t="s">
        <v>463</v>
      </c>
      <c r="I135" s="23" t="s">
        <v>464</v>
      </c>
      <c r="J135" s="23" t="s">
        <v>155</v>
      </c>
      <c r="K135" s="22" t="s">
        <v>25</v>
      </c>
      <c r="L135" s="19" t="s">
        <v>450</v>
      </c>
      <c r="M135" s="34"/>
      <c r="Q135" s="5" t="s">
        <v>27</v>
      </c>
    </row>
    <row r="136" s="5" customFormat="1" ht="40.5" spans="1:17">
      <c r="A136" s="22">
        <v>6</v>
      </c>
      <c r="B136" s="25" t="s">
        <v>465</v>
      </c>
      <c r="C136" s="23" t="s">
        <v>466</v>
      </c>
      <c r="D136" s="22">
        <v>8200</v>
      </c>
      <c r="E136" s="24">
        <v>3400</v>
      </c>
      <c r="F136" s="22" t="s">
        <v>41</v>
      </c>
      <c r="G136" s="22" t="s">
        <v>134</v>
      </c>
      <c r="H136" s="23" t="s">
        <v>467</v>
      </c>
      <c r="I136" s="23" t="s">
        <v>468</v>
      </c>
      <c r="J136" s="23" t="s">
        <v>52</v>
      </c>
      <c r="K136" s="22" t="s">
        <v>25</v>
      </c>
      <c r="L136" s="22" t="s">
        <v>450</v>
      </c>
      <c r="M136" s="34"/>
      <c r="Q136" s="4" t="s">
        <v>27</v>
      </c>
    </row>
    <row r="137" s="5" customFormat="1" ht="40.5" spans="1:17">
      <c r="A137" s="22">
        <v>7</v>
      </c>
      <c r="B137" s="25" t="s">
        <v>469</v>
      </c>
      <c r="C137" s="23" t="s">
        <v>470</v>
      </c>
      <c r="D137" s="22">
        <v>34000</v>
      </c>
      <c r="E137" s="24">
        <v>34000</v>
      </c>
      <c r="F137" s="22" t="s">
        <v>471</v>
      </c>
      <c r="G137" s="22" t="s">
        <v>21</v>
      </c>
      <c r="H137" s="23" t="s">
        <v>472</v>
      </c>
      <c r="I137" s="23" t="s">
        <v>473</v>
      </c>
      <c r="J137" s="23" t="s">
        <v>69</v>
      </c>
      <c r="K137" s="22" t="s">
        <v>25</v>
      </c>
      <c r="L137" s="22" t="s">
        <v>450</v>
      </c>
      <c r="M137" s="34"/>
      <c r="Q137" s="4" t="s">
        <v>27</v>
      </c>
    </row>
    <row r="138" s="5" customFormat="1" ht="202.5" spans="1:17">
      <c r="A138" s="22">
        <v>8</v>
      </c>
      <c r="B138" s="23" t="s">
        <v>474</v>
      </c>
      <c r="C138" s="23" t="s">
        <v>475</v>
      </c>
      <c r="D138" s="22">
        <v>46739</v>
      </c>
      <c r="E138" s="24">
        <v>8800</v>
      </c>
      <c r="F138" s="22" t="s">
        <v>35</v>
      </c>
      <c r="G138" s="22" t="s">
        <v>21</v>
      </c>
      <c r="H138" s="23" t="s">
        <v>231</v>
      </c>
      <c r="I138" s="23" t="s">
        <v>237</v>
      </c>
      <c r="J138" s="23" t="s">
        <v>233</v>
      </c>
      <c r="K138" s="35" t="s">
        <v>25</v>
      </c>
      <c r="L138" s="22" t="s">
        <v>450</v>
      </c>
      <c r="M138" s="34"/>
      <c r="Q138" s="5" t="s">
        <v>27</v>
      </c>
    </row>
    <row r="139" s="5" customFormat="1" ht="162" spans="1:17">
      <c r="A139" s="22">
        <v>9</v>
      </c>
      <c r="B139" s="23" t="s">
        <v>476</v>
      </c>
      <c r="C139" s="23" t="s">
        <v>477</v>
      </c>
      <c r="D139" s="22">
        <v>11500</v>
      </c>
      <c r="E139" s="24">
        <v>6950</v>
      </c>
      <c r="F139" s="22" t="s">
        <v>49</v>
      </c>
      <c r="G139" s="22" t="s">
        <v>21</v>
      </c>
      <c r="H139" s="23" t="s">
        <v>231</v>
      </c>
      <c r="I139" s="23" t="s">
        <v>478</v>
      </c>
      <c r="J139" s="23" t="s">
        <v>233</v>
      </c>
      <c r="K139" s="35" t="s">
        <v>25</v>
      </c>
      <c r="L139" s="22" t="s">
        <v>450</v>
      </c>
      <c r="M139" s="34"/>
      <c r="Q139" s="5" t="s">
        <v>27</v>
      </c>
    </row>
    <row r="140" s="5" customFormat="1" ht="94.5" spans="1:17">
      <c r="A140" s="22">
        <v>10</v>
      </c>
      <c r="B140" s="23" t="s">
        <v>479</v>
      </c>
      <c r="C140" s="23" t="s">
        <v>480</v>
      </c>
      <c r="D140" s="22">
        <v>6980</v>
      </c>
      <c r="E140" s="24">
        <v>3500</v>
      </c>
      <c r="F140" s="22" t="s">
        <v>41</v>
      </c>
      <c r="G140" s="22" t="s">
        <v>66</v>
      </c>
      <c r="H140" s="23" t="s">
        <v>124</v>
      </c>
      <c r="I140" s="23" t="s">
        <v>481</v>
      </c>
      <c r="J140" s="23" t="s">
        <v>32</v>
      </c>
      <c r="K140" s="35" t="s">
        <v>25</v>
      </c>
      <c r="L140" s="22" t="s">
        <v>450</v>
      </c>
      <c r="M140" s="34"/>
      <c r="Q140" s="4" t="s">
        <v>27</v>
      </c>
    </row>
    <row r="141" s="5" customFormat="1" ht="40.5" spans="1:17">
      <c r="A141" s="22">
        <v>11</v>
      </c>
      <c r="B141" s="23" t="s">
        <v>482</v>
      </c>
      <c r="C141" s="23" t="s">
        <v>483</v>
      </c>
      <c r="D141" s="22">
        <v>7000</v>
      </c>
      <c r="E141" s="24">
        <v>4100</v>
      </c>
      <c r="F141" s="22" t="s">
        <v>41</v>
      </c>
      <c r="G141" s="22" t="s">
        <v>66</v>
      </c>
      <c r="H141" s="23" t="s">
        <v>287</v>
      </c>
      <c r="I141" s="23" t="s">
        <v>484</v>
      </c>
      <c r="J141" s="23" t="s">
        <v>32</v>
      </c>
      <c r="K141" s="35" t="s">
        <v>25</v>
      </c>
      <c r="L141" s="22" t="s">
        <v>450</v>
      </c>
      <c r="M141" s="34"/>
      <c r="Q141" s="4" t="s">
        <v>27</v>
      </c>
    </row>
    <row r="142" s="5" customFormat="1" ht="229.5" spans="1:17">
      <c r="A142" s="22">
        <v>12</v>
      </c>
      <c r="B142" s="23" t="s">
        <v>485</v>
      </c>
      <c r="C142" s="23" t="s">
        <v>486</v>
      </c>
      <c r="D142" s="22">
        <v>5160</v>
      </c>
      <c r="E142" s="24">
        <v>2400</v>
      </c>
      <c r="F142" s="22" t="s">
        <v>49</v>
      </c>
      <c r="G142" s="22" t="s">
        <v>101</v>
      </c>
      <c r="H142" s="23" t="s">
        <v>487</v>
      </c>
      <c r="I142" s="23" t="s">
        <v>488</v>
      </c>
      <c r="J142" s="23" t="s">
        <v>32</v>
      </c>
      <c r="K142" s="35" t="s">
        <v>25</v>
      </c>
      <c r="L142" s="22" t="s">
        <v>450</v>
      </c>
      <c r="M142" s="34"/>
      <c r="Q142" s="4" t="s">
        <v>27</v>
      </c>
    </row>
    <row r="143" s="5" customFormat="1" ht="40.5" spans="1:17">
      <c r="A143" s="22">
        <v>13</v>
      </c>
      <c r="B143" s="23" t="s">
        <v>489</v>
      </c>
      <c r="C143" s="23" t="s">
        <v>490</v>
      </c>
      <c r="D143" s="22">
        <v>12000</v>
      </c>
      <c r="E143" s="24">
        <v>5000</v>
      </c>
      <c r="F143" s="22" t="s">
        <v>41</v>
      </c>
      <c r="G143" s="22" t="s">
        <v>21</v>
      </c>
      <c r="H143" s="23" t="s">
        <v>491</v>
      </c>
      <c r="I143" s="23" t="s">
        <v>492</v>
      </c>
      <c r="J143" s="23" t="s">
        <v>38</v>
      </c>
      <c r="K143" s="35" t="s">
        <v>25</v>
      </c>
      <c r="L143" s="22" t="s">
        <v>450</v>
      </c>
      <c r="M143" s="34"/>
      <c r="Q143" s="5" t="s">
        <v>27</v>
      </c>
    </row>
    <row r="144" s="5" customFormat="1" ht="67.5" spans="1:17">
      <c r="A144" s="22">
        <v>14</v>
      </c>
      <c r="B144" s="23" t="s">
        <v>493</v>
      </c>
      <c r="C144" s="23" t="s">
        <v>494</v>
      </c>
      <c r="D144" s="22">
        <v>15000</v>
      </c>
      <c r="E144" s="24">
        <v>5000</v>
      </c>
      <c r="F144" s="22" t="s">
        <v>112</v>
      </c>
      <c r="G144" s="22" t="s">
        <v>21</v>
      </c>
      <c r="H144" s="23" t="s">
        <v>495</v>
      </c>
      <c r="I144" s="23" t="s">
        <v>496</v>
      </c>
      <c r="J144" s="23" t="s">
        <v>166</v>
      </c>
      <c r="K144" s="35" t="s">
        <v>25</v>
      </c>
      <c r="L144" s="22" t="s">
        <v>450</v>
      </c>
      <c r="M144" s="34"/>
      <c r="Q144" s="4" t="s">
        <v>27</v>
      </c>
    </row>
    <row r="145" s="5" customFormat="1" ht="94.5" spans="1:17">
      <c r="A145" s="22">
        <v>15</v>
      </c>
      <c r="B145" s="23" t="s">
        <v>497</v>
      </c>
      <c r="C145" s="23" t="s">
        <v>498</v>
      </c>
      <c r="D145" s="22">
        <v>7000</v>
      </c>
      <c r="E145" s="24">
        <v>6500</v>
      </c>
      <c r="F145" s="22" t="s">
        <v>112</v>
      </c>
      <c r="G145" s="22" t="s">
        <v>21</v>
      </c>
      <c r="H145" s="23" t="s">
        <v>499</v>
      </c>
      <c r="I145" s="23" t="s">
        <v>500</v>
      </c>
      <c r="J145" s="23" t="s">
        <v>166</v>
      </c>
      <c r="K145" s="35" t="s">
        <v>25</v>
      </c>
      <c r="L145" s="22" t="s">
        <v>450</v>
      </c>
      <c r="M145" s="34"/>
      <c r="Q145" s="4" t="s">
        <v>27</v>
      </c>
    </row>
    <row r="146" s="5" customFormat="1" ht="54" spans="1:17">
      <c r="A146" s="22">
        <v>16</v>
      </c>
      <c r="B146" s="23" t="s">
        <v>501</v>
      </c>
      <c r="C146" s="23" t="s">
        <v>502</v>
      </c>
      <c r="D146" s="22">
        <v>8000</v>
      </c>
      <c r="E146" s="24">
        <v>7000</v>
      </c>
      <c r="F146" s="22" t="s">
        <v>388</v>
      </c>
      <c r="G146" s="22" t="s">
        <v>21</v>
      </c>
      <c r="H146" s="23" t="s">
        <v>503</v>
      </c>
      <c r="I146" s="23" t="s">
        <v>504</v>
      </c>
      <c r="J146" s="23" t="s">
        <v>166</v>
      </c>
      <c r="K146" s="35" t="s">
        <v>25</v>
      </c>
      <c r="L146" s="22" t="s">
        <v>450</v>
      </c>
      <c r="M146" s="34"/>
      <c r="Q146" s="4" t="s">
        <v>27</v>
      </c>
    </row>
    <row r="147" s="5" customFormat="1" ht="67.5" spans="1:17">
      <c r="A147" s="22">
        <v>17</v>
      </c>
      <c r="B147" s="25" t="s">
        <v>505</v>
      </c>
      <c r="C147" s="23" t="s">
        <v>506</v>
      </c>
      <c r="D147" s="22">
        <v>16188</v>
      </c>
      <c r="E147" s="24">
        <v>14000</v>
      </c>
      <c r="F147" s="22" t="s">
        <v>49</v>
      </c>
      <c r="G147" s="22" t="s">
        <v>21</v>
      </c>
      <c r="H147" s="23" t="s">
        <v>42</v>
      </c>
      <c r="I147" s="23" t="s">
        <v>507</v>
      </c>
      <c r="J147" s="23" t="s">
        <v>44</v>
      </c>
      <c r="K147" s="35" t="s">
        <v>25</v>
      </c>
      <c r="L147" s="22" t="s">
        <v>450</v>
      </c>
      <c r="M147" s="34"/>
      <c r="Q147" s="5" t="s">
        <v>27</v>
      </c>
    </row>
    <row r="148" s="5" customFormat="1" ht="67.5" spans="1:17">
      <c r="A148" s="22">
        <v>18</v>
      </c>
      <c r="B148" s="25" t="s">
        <v>508</v>
      </c>
      <c r="C148" s="23" t="s">
        <v>509</v>
      </c>
      <c r="D148" s="22">
        <v>34000</v>
      </c>
      <c r="E148" s="24">
        <v>13000</v>
      </c>
      <c r="F148" s="22" t="s">
        <v>35</v>
      </c>
      <c r="G148" s="22" t="s">
        <v>74</v>
      </c>
      <c r="H148" s="23" t="s">
        <v>42</v>
      </c>
      <c r="I148" s="23" t="s">
        <v>510</v>
      </c>
      <c r="J148" s="23" t="s">
        <v>44</v>
      </c>
      <c r="K148" s="35" t="s">
        <v>25</v>
      </c>
      <c r="L148" s="22" t="s">
        <v>450</v>
      </c>
      <c r="M148" s="34"/>
      <c r="Q148" s="5" t="s">
        <v>27</v>
      </c>
    </row>
    <row r="149" s="5" customFormat="1" ht="40.5" spans="1:17">
      <c r="A149" s="22">
        <v>19</v>
      </c>
      <c r="B149" s="25" t="s">
        <v>511</v>
      </c>
      <c r="C149" s="23" t="s">
        <v>512</v>
      </c>
      <c r="D149" s="22">
        <v>10841</v>
      </c>
      <c r="E149" s="24">
        <v>3000</v>
      </c>
      <c r="F149" s="22" t="s">
        <v>20</v>
      </c>
      <c r="G149" s="22" t="s">
        <v>101</v>
      </c>
      <c r="H149" s="23" t="s">
        <v>513</v>
      </c>
      <c r="I149" s="23" t="s">
        <v>514</v>
      </c>
      <c r="J149" s="23" t="s">
        <v>97</v>
      </c>
      <c r="K149" s="37" t="s">
        <v>25</v>
      </c>
      <c r="L149" s="20" t="s">
        <v>450</v>
      </c>
      <c r="M149" s="34"/>
      <c r="Q149" s="5" t="s">
        <v>27</v>
      </c>
    </row>
    <row r="150" spans="1:25">
      <c r="A150" s="19"/>
      <c r="B150" s="16" t="s">
        <v>515</v>
      </c>
      <c r="C150" s="17">
        <f>SUM(C151)</f>
        <v>2</v>
      </c>
      <c r="D150" s="15">
        <f>SUM(D151)</f>
        <v>18246.68</v>
      </c>
      <c r="E150" s="15">
        <f>SUM(E151)</f>
        <v>7146.68</v>
      </c>
      <c r="F150" s="20"/>
      <c r="G150" s="20"/>
      <c r="H150" s="21"/>
      <c r="I150" s="21"/>
      <c r="J150" s="21"/>
      <c r="K150" s="33"/>
      <c r="L150" s="33"/>
      <c r="M150" s="33"/>
      <c r="N150" s="33"/>
      <c r="O150" s="33"/>
      <c r="P150" s="33"/>
      <c r="Q150" s="33"/>
      <c r="R150" s="33"/>
      <c r="S150" s="33"/>
      <c r="T150" s="33"/>
      <c r="U150" s="33"/>
      <c r="V150" s="33"/>
      <c r="W150" s="33"/>
      <c r="X150" s="33"/>
      <c r="Y150" s="33"/>
    </row>
    <row r="151" s="6" customFormat="1" spans="1:25">
      <c r="A151" s="19"/>
      <c r="B151" s="16" t="s">
        <v>516</v>
      </c>
      <c r="C151" s="17">
        <f>COUNTA(C152:C153)</f>
        <v>2</v>
      </c>
      <c r="D151" s="15">
        <f>SUM(D152:D153)</f>
        <v>18246.68</v>
      </c>
      <c r="E151" s="15">
        <f>SUM(E152:E153)</f>
        <v>7146.68</v>
      </c>
      <c r="F151" s="20"/>
      <c r="G151" s="20"/>
      <c r="H151" s="21"/>
      <c r="I151" s="21"/>
      <c r="J151" s="21"/>
      <c r="K151" s="33"/>
      <c r="L151" s="33"/>
      <c r="M151" s="33"/>
      <c r="N151" s="33"/>
      <c r="O151" s="33"/>
      <c r="P151" s="33"/>
      <c r="Q151" s="33"/>
      <c r="R151" s="33"/>
      <c r="S151" s="33"/>
      <c r="T151" s="33"/>
      <c r="U151" s="33"/>
      <c r="V151" s="33"/>
      <c r="W151" s="33"/>
      <c r="X151" s="33"/>
      <c r="Y151" s="33"/>
    </row>
    <row r="152" s="7" customFormat="1" ht="54" spans="1:17">
      <c r="A152" s="22">
        <v>1</v>
      </c>
      <c r="B152" s="25" t="s">
        <v>517</v>
      </c>
      <c r="C152" s="23" t="s">
        <v>518</v>
      </c>
      <c r="D152" s="22">
        <v>12500</v>
      </c>
      <c r="E152" s="24">
        <v>5000</v>
      </c>
      <c r="F152" s="22" t="s">
        <v>41</v>
      </c>
      <c r="G152" s="22" t="s">
        <v>21</v>
      </c>
      <c r="H152" s="23" t="s">
        <v>389</v>
      </c>
      <c r="I152" s="23" t="s">
        <v>519</v>
      </c>
      <c r="J152" s="23" t="s">
        <v>69</v>
      </c>
      <c r="K152" s="22" t="s">
        <v>25</v>
      </c>
      <c r="L152" s="22" t="s">
        <v>520</v>
      </c>
      <c r="M152" s="34"/>
      <c r="Q152" s="4" t="s">
        <v>27</v>
      </c>
    </row>
    <row r="153" s="7" customFormat="1" ht="135" spans="1:17">
      <c r="A153" s="22">
        <v>2</v>
      </c>
      <c r="B153" s="25" t="s">
        <v>521</v>
      </c>
      <c r="C153" s="23" t="s">
        <v>522</v>
      </c>
      <c r="D153" s="22">
        <v>5746.68</v>
      </c>
      <c r="E153" s="24">
        <v>2146.68</v>
      </c>
      <c r="F153" s="22" t="s">
        <v>49</v>
      </c>
      <c r="G153" s="22" t="s">
        <v>178</v>
      </c>
      <c r="H153" s="23" t="s">
        <v>139</v>
      </c>
      <c r="I153" s="23" t="s">
        <v>523</v>
      </c>
      <c r="J153" s="23" t="s">
        <v>141</v>
      </c>
      <c r="K153" s="22" t="s">
        <v>25</v>
      </c>
      <c r="L153" s="22" t="s">
        <v>520</v>
      </c>
      <c r="M153" s="34"/>
      <c r="Q153" s="4" t="s">
        <v>27</v>
      </c>
    </row>
  </sheetData>
  <autoFilter ref="A1:Y153">
    <extLst/>
  </autoFilter>
  <mergeCells count="4">
    <mergeCell ref="A1:B1"/>
    <mergeCell ref="A2:J2"/>
    <mergeCell ref="A3:C3"/>
    <mergeCell ref="I3:J3"/>
  </mergeCells>
  <conditionalFormatting sqref="B31">
    <cfRule type="duplicateValues" dxfId="0" priority="17"/>
  </conditionalFormatting>
  <conditionalFormatting sqref="B60">
    <cfRule type="duplicateValues" dxfId="0" priority="2"/>
  </conditionalFormatting>
  <conditionalFormatting sqref="B78">
    <cfRule type="duplicateValues" dxfId="0" priority="14"/>
  </conditionalFormatting>
  <conditionalFormatting sqref="B129">
    <cfRule type="duplicateValues" dxfId="0" priority="4"/>
  </conditionalFormatting>
  <conditionalFormatting sqref="B9:B12">
    <cfRule type="duplicateValues" dxfId="0" priority="9"/>
  </conditionalFormatting>
  <conditionalFormatting sqref="B15:B16">
    <cfRule type="duplicateValues" dxfId="0" priority="18"/>
  </conditionalFormatting>
  <conditionalFormatting sqref="B18:B19">
    <cfRule type="duplicateValues" dxfId="0" priority="8"/>
  </conditionalFormatting>
  <conditionalFormatting sqref="B27:B29">
    <cfRule type="duplicateValues" dxfId="0" priority="21"/>
  </conditionalFormatting>
  <conditionalFormatting sqref="B33:B36">
    <cfRule type="duplicateValues" dxfId="0" priority="12"/>
  </conditionalFormatting>
  <conditionalFormatting sqref="B40:B41">
    <cfRule type="duplicateValues" dxfId="0" priority="1"/>
  </conditionalFormatting>
  <conditionalFormatting sqref="B45:B49">
    <cfRule type="duplicateValues" dxfId="0" priority="16"/>
  </conditionalFormatting>
  <conditionalFormatting sqref="B51:B58">
    <cfRule type="duplicateValues" dxfId="0" priority="20"/>
  </conditionalFormatting>
  <conditionalFormatting sqref="B62:B72">
    <cfRule type="duplicateValues" dxfId="0" priority="10"/>
  </conditionalFormatting>
  <conditionalFormatting sqref="B75:B76">
    <cfRule type="duplicateValues" dxfId="0" priority="22"/>
  </conditionalFormatting>
  <conditionalFormatting sqref="B81:B88">
    <cfRule type="duplicateValues" dxfId="0" priority="6"/>
  </conditionalFormatting>
  <conditionalFormatting sqref="B90:B92">
    <cfRule type="duplicateValues" dxfId="0" priority="15"/>
  </conditionalFormatting>
  <conditionalFormatting sqref="B94:B106">
    <cfRule type="duplicateValues" dxfId="0" priority="19"/>
  </conditionalFormatting>
  <conditionalFormatting sqref="B108:B112">
    <cfRule type="duplicateValues" dxfId="0" priority="11"/>
  </conditionalFormatting>
  <conditionalFormatting sqref="B116:B119">
    <cfRule type="duplicateValues" dxfId="0" priority="13"/>
  </conditionalFormatting>
  <conditionalFormatting sqref="B121:B127">
    <cfRule type="duplicateValues" dxfId="0" priority="5"/>
  </conditionalFormatting>
  <conditionalFormatting sqref="B131:B149">
    <cfRule type="duplicateValues" dxfId="0" priority="7"/>
  </conditionalFormatting>
  <conditionalFormatting sqref="B152:B153">
    <cfRule type="duplicateValues" dxfId="0" priority="3"/>
  </conditionalFormatting>
  <printOptions horizontalCentered="1"/>
  <pageMargins left="0.12" right="0.12" top="0.31" bottom="0.31" header="0.51" footer="0.12"/>
  <pageSetup paperSize="9" scale="92" orientation="landscape" useFirstPageNumber="1" horizontalDpi="600" verticalDpi="600"/>
  <headerFooter alignWithMargins="0" scaleWithDoc="0">
    <oddFooter>&amp;C&amp;14—  &amp;P  —</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杨淑玲</dc:creator>
  <cp:lastModifiedBy>李航</cp:lastModifiedBy>
  <dcterms:created xsi:type="dcterms:W3CDTF">2018-04-09T19:16:11Z</dcterms:created>
  <cp:lastPrinted>2018-06-08T18:32:59Z</cp:lastPrinted>
  <dcterms:modified xsi:type="dcterms:W3CDTF">2022-06-01T03:28:45Z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