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139"/>
  </bookViews>
  <sheets>
    <sheet name="Sheet1" sheetId="1" r:id="rId1"/>
  </sheets>
  <definedNames>
    <definedName name="_xlnm._FilterDatabase" localSheetId="0" hidden="1">Sheet1!$A$1:$T$292</definedName>
    <definedName name="_xlnm.Print_Titles" localSheetId="0">Sheet1!$2:$4</definedName>
    <definedName name="_xlnm.Print_Area" localSheetId="0">Sheet1!$A$1:$G$292</definedName>
  </definedNames>
  <calcPr calcId="144525"/>
</workbook>
</file>

<file path=xl/sharedStrings.xml><?xml version="1.0" encoding="utf-8"?>
<sst xmlns="http://schemas.openxmlformats.org/spreadsheetml/2006/main" count="1976" uniqueCount="944">
  <si>
    <t>附件1</t>
  </si>
  <si>
    <t>桂林市2022年重大（前期）项目投资计划表</t>
  </si>
  <si>
    <t>编制单位：桂林市重大项目推进办公室</t>
  </si>
  <si>
    <t>单位：万元</t>
  </si>
  <si>
    <t>序号</t>
  </si>
  <si>
    <t>项目名称</t>
  </si>
  <si>
    <t>建设规模及内容</t>
  </si>
  <si>
    <t>总投资</t>
  </si>
  <si>
    <t>2022年前期工作或工程
形象进度目标</t>
  </si>
  <si>
    <t>项目业主</t>
  </si>
  <si>
    <t>责任单位</t>
  </si>
  <si>
    <t>合计</t>
  </si>
  <si>
    <t>一、基础设施</t>
  </si>
  <si>
    <t>（一）交通</t>
  </si>
  <si>
    <t>——铁路</t>
  </si>
  <si>
    <t>桂林北综合客运枢纽（一期秀峰片区）</t>
  </si>
  <si>
    <t>项目总规划用地面积59.18公顷，总建筑面积39万平方米。道路用地22.45公顷，交通枢纽用地约11.45公顷，长途汽车客运站用地4.99公顷，拆迁安置地及经济发展预留用地8.02公顷，站前广场及开发地块12.27公顷。</t>
  </si>
  <si>
    <t>完成高铁站房、集散中心117亩地块征收。</t>
  </si>
  <si>
    <t>市交投集团</t>
  </si>
  <si>
    <t>秀峰区政府</t>
  </si>
  <si>
    <t>前期</t>
  </si>
  <si>
    <t>铁路</t>
  </si>
  <si>
    <t>H</t>
  </si>
  <si>
    <t>桂林北站站房及东广场改造一期工程</t>
  </si>
  <si>
    <t>进行桂林北站站房、站前广场地面规划改造及广场既有下穿车道改造并启用。</t>
  </si>
  <si>
    <t>完成项目前期手续办理，开展施工图设计工作。</t>
  </si>
  <si>
    <t>桂林市鼎捷资产管理集团有限公司</t>
  </si>
  <si>
    <t>市交通运输局</t>
  </si>
  <si>
    <t>——航空</t>
  </si>
  <si>
    <t>恭城县通用机场</t>
  </si>
  <si>
    <t>项目规划用地500亩，主要建设内容包括：建设机场综合服务园、跑道、机库、飞行控制楼、飞行俱乐部。</t>
  </si>
  <si>
    <t>完成项目选址核准。</t>
  </si>
  <si>
    <t>待定</t>
  </si>
  <si>
    <t>恭城瑶族自治县政府</t>
  </si>
  <si>
    <t>航空</t>
  </si>
  <si>
    <t>——水运</t>
  </si>
  <si>
    <t>桂江运力提升工程</t>
  </si>
  <si>
    <t>将桂江航道提升为Ⅲ级，改造后巴江电站船闸通航能力提升至1000吨级。</t>
  </si>
  <si>
    <t>做好项目前期工作。</t>
  </si>
  <si>
    <t>广西壮族自治区港航管理局、市交通运输局</t>
  </si>
  <si>
    <t>平乐县政府</t>
  </si>
  <si>
    <t>水运</t>
  </si>
  <si>
    <t>印山码头公路港建设项目</t>
  </si>
  <si>
    <t>项目总用地面积132.5亩，建设规模为岸线长480米，纵深200米，水下部分新建泊位8个，年吞吐量450万人次港口码头，同时结合码头区位优势，打造集光伏储能、新能源充电、商业服务、商贸物流、城市配送、旅游集散为一体的公路港服务功能区。</t>
  </si>
  <si>
    <t>完善项目商业模式及运营支持方式，确定合作投资商和专业运营商，完成光伏、城市配送项目论证工作，确定投资模式、渠道，开展项目可研修改及批复工作。</t>
  </si>
  <si>
    <t>广西平乐弘润投资建设有限公司</t>
  </si>
  <si>
    <t>桂林市桂江巴江口船闸改扩能工程</t>
  </si>
  <si>
    <t>建设二级（兼顾3000吨单船）船闸1座。</t>
  </si>
  <si>
    <t>开展《巴江口船闸改扩能工程》四级提升二级工可阶段项目前期工作，待政府批复经费后，落实工可报告及相关专题报告编制单位，开展工程可行性研究报告、模型试验、航道通航影响评价报告等编制工作。</t>
  </si>
  <si>
    <t>——其他公路</t>
  </si>
  <si>
    <t>全州至将军坳（全州至大西江包家湾段）公路</t>
  </si>
  <si>
    <t>规划建设一条二级公路，约41公里。</t>
  </si>
  <si>
    <t>开展前期相关工作。</t>
  </si>
  <si>
    <t>全州县交通运输局</t>
  </si>
  <si>
    <t>全州县政府</t>
  </si>
  <si>
    <t>其他公路</t>
  </si>
  <si>
    <t>全州县文桥至大西江公路</t>
  </si>
  <si>
    <t>规划新建一条三级公路，约22公里。</t>
  </si>
  <si>
    <t>完成施工图设计、招标工作、开展项目征地拆迁。</t>
  </si>
  <si>
    <t>灌阳县新圩镇新卫村经平田至文市镇瑶上村道路工程</t>
  </si>
  <si>
    <t>二级公路，长8.163公里，路基宽8.5米。</t>
  </si>
  <si>
    <t>完成项目前期工作。</t>
  </si>
  <si>
    <t>灌阳县交通运输局</t>
  </si>
  <si>
    <t>灌阳县政府</t>
  </si>
  <si>
    <t>龙城高速芙蓉出口至伟江公路工程</t>
  </si>
  <si>
    <t>路线全长11.88千米。拟采用三级公路标准设计，路基宽度为7.5米，采用沥青混凝土路面。</t>
  </si>
  <si>
    <t>开展相关前期工作。</t>
  </si>
  <si>
    <t>龙胜各族自治县交通运输局</t>
  </si>
  <si>
    <t>龙胜各族自治县政府</t>
  </si>
  <si>
    <t>S301永安关至龙胜线（江底乡绕城线）</t>
  </si>
  <si>
    <t>总长5公里，采用二级公路，设计速度40千米/小时，路基宽度8.5米，全线采用沥青混凝土路面。</t>
  </si>
  <si>
    <t>龙胜各族自治县公路养护中心</t>
  </si>
  <si>
    <t>G321广成线（龙脊至双洞段）</t>
  </si>
  <si>
    <t>总长6公里，采用一级公路，路基宽度26米，全线采用沥青混凝土路面。</t>
  </si>
  <si>
    <t>贺巴高速荔浦龙怀连接线建设项目</t>
  </si>
  <si>
    <t>路线起点位于荔浦市青山镇永镇村歧路屯，途经永兴村、青山街、荔江湾景区、德庆村、丰鱼岩景区、三河村，终点与广西贺州至巴马高速公路（蒙山至象州段）龙怀互通匝道相接。工程路线总长约12.0公里，采用二级公路、双向4车道标准进行建设，设计时速60公里/小时，路基宽18.5米，路面宽14.5米，采用沥青混凝土路面。主要建设内容为道路工程、桥涵工程及其他附属工程。</t>
  </si>
  <si>
    <t>完成项目可研批复、规划设计等前期工作。</t>
  </si>
  <si>
    <t>荔浦市交通运输局</t>
  </si>
  <si>
    <t>荔浦市政府</t>
  </si>
  <si>
    <t>国道321雁山至临桂段公路改线工程</t>
  </si>
  <si>
    <t>国道321雁山至临桂段公路改线工程按一级公路标准建设，双向四车道，路基宽28米，设计车速80千米/小时，起点位于园博园路口附近，终点位于临桂五通镇附近，线路总长约48公里。</t>
  </si>
  <si>
    <t>完成可行性研究报告的上报及审批。</t>
  </si>
  <si>
    <t>（二）能源</t>
  </si>
  <si>
    <t>——风电</t>
  </si>
  <si>
    <t>全州凤凰岭风电场</t>
  </si>
  <si>
    <t>装机容量100兆瓦。</t>
  </si>
  <si>
    <t>开展项目前期工作。</t>
  </si>
  <si>
    <t>中能华光全州新能源有限公司</t>
  </si>
  <si>
    <t>风电</t>
  </si>
  <si>
    <t>全州凤凰山风电场</t>
  </si>
  <si>
    <t>装机容量102兆瓦。</t>
  </si>
  <si>
    <t>国电全州优能公司</t>
  </si>
  <si>
    <t>资源县十万古田风电场二期</t>
  </si>
  <si>
    <t>装机容量300兆瓦。</t>
  </si>
  <si>
    <t>完成全部前期工作。</t>
  </si>
  <si>
    <t>国家电投集团广西金紫山电力有限公司</t>
  </si>
  <si>
    <t>资源县政府</t>
  </si>
  <si>
    <t>平乐沙子风电场</t>
  </si>
  <si>
    <t>拟安装单机容量4兆瓦的风力发电机组25台，装机容量为100兆瓦，配套新建一座110千伏升压站。新建道路约15千米。</t>
  </si>
  <si>
    <t>落实风电指标、完成项目核准等前期工作。</t>
  </si>
  <si>
    <t>广西大唐桂冠新能源有限公司</t>
  </si>
  <si>
    <t>平乐县茶山风电场</t>
  </si>
  <si>
    <t>拟配套新建一座110千伏升压站。装机容量为80兆瓦。</t>
  </si>
  <si>
    <t>北海中电嘉华科技发展有限公司</t>
  </si>
  <si>
    <t>——输变电</t>
  </si>
  <si>
    <t>七星区全区变电站基本建设工程</t>
  </si>
  <si>
    <t xml:space="preserve">1.110千伏甲天下变电站进出站电力管沟工程：建设全户内GIS型布置，布局主变压器室、配电室、电容器室及进出管沟施工。                                           2.碧云110千伏变电站及进出管沟；建设全户内GIS型布置，布局主变压器室、配电室、电容器室等，及进出管沟施工。                                    3.灵剑溪110千伏变电站：项目占地6721平方米，规划建筑面积3234平方米，主要建设主变压器室、10千伏配电室、电容器室、水泵房、气瓶间等及进出管沟施工。                                                                                               </t>
  </si>
  <si>
    <t>实现甲天下变电站动工建设。</t>
  </si>
  <si>
    <t>广西电网桂林供电局、桂林漓东科技投资有限公司</t>
  </si>
  <si>
    <t>七星区政府</t>
  </si>
  <si>
    <t>输变电</t>
  </si>
  <si>
    <t>桂林市老城区配套电力管沟建设工程（一期）</t>
  </si>
  <si>
    <t>1.七星区碧云变电站配套110千伏、10千伏电缆进出线管沟建设：拟建设配套110千伏电缆管沟6.5公里；10千伏出线电缆管道3.5公里。
2.七星区灵剑溪变电站配套110千伏、10千伏电缆进出线管沟建设：拟建设配套110千伏电缆管沟5.5公里；10千伏出线电缆管道2.5公里。
3.七星区甲天下变电站配套110千伏、10千伏电缆进出线管沟建设：拟建设配套110千伏电缆管沟6公里；10千伏出线电缆管道2.5公里。
4.七星区10千伏线路环网工程现有管线路径扩建：10千伏电缆管道路由45公里。
5.象山区、秀峰区110千伏、10千伏线路环网工程现有管线路径扩建：110千伏电缆管道路由29公里；10千伏电缆管道路由40公里。</t>
  </si>
  <si>
    <t>完成项目前期工作，力争开工建设。</t>
  </si>
  <si>
    <t>市经投集团</t>
  </si>
  <si>
    <t>——其他能源</t>
  </si>
  <si>
    <t>七星区分布式能源屋顶光伏发电项目</t>
  </si>
  <si>
    <t>租用七星区部分学校、部分企业现有房屋屋顶建设分布式光伏电站，预计租用屋顶面积23.6万平方米，总的发电量为25.6兆瓦，建成后年发电量约2560万度。</t>
  </si>
  <si>
    <t>率先在学校实现项目动工建设2兆瓦光伏发电项目。</t>
  </si>
  <si>
    <t>桂林粤电新能源有限公司</t>
  </si>
  <si>
    <t>其他能源</t>
  </si>
  <si>
    <t>东方红站点抽水蓄能项目</t>
  </si>
  <si>
    <t>东方红抽水蓄能电站位于桂林市兴安县境内，上、下水库均利用已建水库，电站装机容量60万千瓦。</t>
  </si>
  <si>
    <t>力争完成各项前期工作。</t>
  </si>
  <si>
    <t>国家电投集团广西兴安风电有限公司</t>
  </si>
  <si>
    <t>兴安县政府</t>
  </si>
  <si>
    <t>灌阳抽水蓄能电站项目</t>
  </si>
  <si>
    <t>电站装机容量120万千瓦，安装4台单机容量为30万千瓦的单级混流可逆式水泵水轮机组。枢纽建筑物由上水库、下水库、输水系统及发电厂房等4部分组成。</t>
  </si>
  <si>
    <t>南方电网调峰调频发电有限公司</t>
  </si>
  <si>
    <t>国能永福光伏及综合能源开发项目</t>
  </si>
  <si>
    <t>项目总投资约2.8亿元，用于建设光伏及综合能源开发项目。项目第一阶段利用桂林经济技术开发区已建及在建厂房屋顶，建设屋顶分布式光伏电站；第二阶段适时推进储能、充电桩及园区内电力设施检修及试验等综合能源项目，该光伏项目年利用小时数约1000小时，项目建成后年发电量7000万千瓦时，实现营364万元，实现税收490万元，新增就业岗位30人。</t>
  </si>
  <si>
    <t>完成招投标工作，并开展光伏板安装。</t>
  </si>
  <si>
    <t>国能永福发电有限公司</t>
  </si>
  <si>
    <t>经济技术开发区管委会</t>
  </si>
  <si>
    <t>（三）水利</t>
  </si>
  <si>
    <t>——防洪工程</t>
  </si>
  <si>
    <t>象山区中小河流防洪治理工程</t>
  </si>
  <si>
    <t>项目位于平山街道办事处与二塘乡，对南湾河、佛殿河、牛过河三条河进行河道清淤、治理，完善农田灌溉毛渠、田间道路及河岸绿化整治。三条河全长41.4公里，总投资约2.07亿元。</t>
  </si>
  <si>
    <t>开展前期工作。</t>
  </si>
  <si>
    <t>象山区人民政府</t>
  </si>
  <si>
    <t>象山区政府</t>
  </si>
  <si>
    <t>防洪工程</t>
  </si>
  <si>
    <t>——水库及水利枢纽</t>
  </si>
  <si>
    <t>恭城县社坪水库</t>
  </si>
  <si>
    <t>项目新建中型水库1座，工程等别为Ⅲ等，主要建设内容包括：碾压混凝土坝1座，输水建筑物(坝式进水口)1座，供水灌溉管道长14.47千米，水库总库容1127万立方米。</t>
  </si>
  <si>
    <t>完成可行性研究报告批复工作。</t>
  </si>
  <si>
    <t>恭城瑶族自治县水利局</t>
  </si>
  <si>
    <t>水库及水利枢纽</t>
  </si>
  <si>
    <t>广西桂林市长塘水库工程</t>
  </si>
  <si>
    <t>长塘水库工程是一座以城乡供水、灌溉为主，结合防洪、生态治理，并兼顾发电等综合利用的大(2)型水库工程，建设内容包括水库工程和输水工程两部分，水库总库容2.35亿立方米，设计正常蓄水位196米，拦河坝为碾压混凝土重力坝，配套电站装机2.8万千瓦，输水线路总长244.58公里，多年平均供水量2.29亿立方米，设计城乡供水人口87.3万人，设计灌溉面积29.8万亩，设计防洪库容2800万立方米。</t>
  </si>
  <si>
    <t>继续推动可研报告审批工作，同步开展长塘水库工程勘察（测）设计招标工作。继续实施长塘水库施工准备工程、输水管线穿越铁路等子项目建设。</t>
  </si>
  <si>
    <t>桂林市青龙潭水利建设投资有限公司</t>
  </si>
  <si>
    <t>市水利局</t>
  </si>
  <si>
    <t>——其他水利</t>
  </si>
  <si>
    <t>广西壮族自治区桂林市临桂区水务水利设施PPP项目</t>
  </si>
  <si>
    <t>新建建设内容包括河道治理工程；供水工程（包括南六会自来水厂、五通镇自来水厂、两江镇自来水厂、中庸镇自来水厂）；供水管道工程及雨污管网工程等。</t>
  </si>
  <si>
    <t>完善前期手续。</t>
  </si>
  <si>
    <t>桂林市临桂区水利局</t>
  </si>
  <si>
    <t>临桂区政府</t>
  </si>
  <si>
    <t>其他水利</t>
  </si>
  <si>
    <t>灵渠（南渠）三期修缮工程</t>
  </si>
  <si>
    <t>星桥至黄龙堤段，渠两岸十米范围内环境整治，渠道清淤，陡门、码头、堰坝、驳岸等维修。</t>
  </si>
  <si>
    <t>完成前期工作。</t>
  </si>
  <si>
    <t>兴安县文广体旅局</t>
  </si>
  <si>
    <t>兰塘河以南片区湖塘水系连通工程</t>
  </si>
  <si>
    <t>总长度9.6公里，主要建设面积内容包含：景观绿化，绿地面积为47.5万平方米，水体面积17.6万平方米。</t>
  </si>
  <si>
    <t>开展可研、初设等前期工作。</t>
  </si>
  <si>
    <t>桂林新城投资开发集团有限公司</t>
  </si>
  <si>
    <t>临桂新区管委会</t>
  </si>
  <si>
    <t>（四）城市基础设施</t>
  </si>
  <si>
    <t>——道路及桥梁</t>
  </si>
  <si>
    <t>秀峰区长海路改扩建工程项目</t>
  </si>
  <si>
    <t>项目改建道路全长约904米，道路等级为城市支路，道路红线宽16米。建设内容主要包括：道路工程、给排水、电力、电信、燃气等管线工程以及路灯、绿化及交通安全设施等附属工程。</t>
  </si>
  <si>
    <t>积极推进土地规划报批；完成征地公告，在具备条件情况下完成征地拆迁及设计方案。</t>
  </si>
  <si>
    <t>桂林市秀峰区城市建设投资有限责任公司</t>
  </si>
  <si>
    <t>道路及桥梁</t>
  </si>
  <si>
    <t>兴安县县城东环、南环路</t>
  </si>
  <si>
    <t>路线全长16.689公里，采用一级公路标准，路面宽15米，路基宽25.5米。</t>
  </si>
  <si>
    <t>完成各项前期工作，力争开工建设。</t>
  </si>
  <si>
    <t>兴安县交通运输局</t>
  </si>
  <si>
    <t>湘江二桥、三桥建设项目</t>
  </si>
  <si>
    <t>二桥：全桥长188.08米，桥宽40米；三桥：全桥长218.16米，桥宽40米。</t>
  </si>
  <si>
    <t>二塘互通至工业园区东区公路</t>
  </si>
  <si>
    <t>拟建设一级公路4.11千米，设计速度80千米/小时，路基宽18米，路面宽15米，路面类型为沥青混凝土路面。</t>
  </si>
  <si>
    <t>平乐县交通运输局</t>
  </si>
  <si>
    <t>荔浦市荔城镇滨江南路延长线建设项目</t>
  </si>
  <si>
    <t>新建道路全长1.432公里，道路等级为城市次干路，设计时速为40公里/小时，行车道为双向四车道，道路红线宽30米，行车道宽21米，采用沥青混凝土路面。主要建设内容为道路、绿化景观工程，配套建设土石方工程、电力、给排水、通信、绿化、交通设施等。</t>
  </si>
  <si>
    <t>完成规划设计、征地拆迁等前期工作。</t>
  </si>
  <si>
    <t>临桂新区机场路以北片区路网</t>
  </si>
  <si>
    <t>庙岭大道一期、二期、三期；沙塘大道三期；鲁山西路三期。</t>
  </si>
  <si>
    <t>待取得机场路以北片区控规优化调整批复后抓紧开展项目前期调整工作。</t>
  </si>
  <si>
    <t>临桂新区第一批路网</t>
  </si>
  <si>
    <t>建设汇景路、康桥路。其中，汇景路道路全长2943米，红线宽22-29米，城市支路；康桥路道路长度1150米，红线宽度30米，城市次干道。</t>
  </si>
  <si>
    <t>开展招标工作。</t>
  </si>
  <si>
    <t>红河路</t>
  </si>
  <si>
    <t>道路长约1.8千米，红线宽28米。配套建设雨水、污水、给水、交通安全、涵洞及所有电力、通信过街管道。</t>
  </si>
  <si>
    <t>完成可施工段水稳层。</t>
  </si>
  <si>
    <t>桂林经开投资控股有限责任公司</t>
  </si>
  <si>
    <t>桂林医学院附属医院漓东新院配套路网建设工程</t>
  </si>
  <si>
    <t>桂林医学院附属医院漓东新院配套路网建设工程含规划经一路、规划经三路、规划道路一、规划道路二等4条路，道路红线宽22-43米，路线总长2637.67米。本工程为市政道路，建设内容包括道路工程、交通工程、给排水 工程、照明工程、燃气工程、电力工程、电信工程、绿化工程等。</t>
  </si>
  <si>
    <t>完成所有项目前期工作，力争开工建设。</t>
  </si>
  <si>
    <t>阳江路一期（金顺昌食品厂至万福路段）</t>
  </si>
  <si>
    <t>道路等级为城市快速路，全线高架。主路双向六车道，辅路全线设置。路线长度约7.8千米，宽度约50米。</t>
  </si>
  <si>
    <t>桂林市桂磨路立交工程</t>
  </si>
  <si>
    <t>项目为七星区桂磨路与东二环路立交工程，采用全苜蓿叶互通立交方案，桂磨路、七星路主线路段长度约1050米。其中，桂磨路红线宽58米，七星路红线宽50米；东二环路、环城南一路主线路段长约1020米，一般路段红线宽60米。主要建设内容包括：道路工程、桥梁工程、管线工程、配套建设绿化、照明、交通等工程。</t>
  </si>
  <si>
    <t>征拆、报批报建工作（规划总平及综合管线申报、用地证及工程规划许可证办理、环评、施工许可证及质量安全监督）。</t>
  </si>
  <si>
    <t>桂林国投产业发展集团有限公司</t>
  </si>
  <si>
    <t>市住房城乡建设局</t>
  </si>
  <si>
    <t>桂林市万福路立交工程</t>
  </si>
  <si>
    <t>项目为凯风路、万福路、万福东路立交工程，采用三层组合式互通立交建设方案，凯风路主线路段长度约720米，一般段红线宽50米；万福路、万福东路主线路段长约1070米，一般段红线宽50米。主要建设内容包括：道路工程、桥梁工程、管线工程、配套建设绿化、照明、交通等工程。</t>
  </si>
  <si>
    <t>桂林市桂雁路工程</t>
  </si>
  <si>
    <t>桂雁路道路等级为城市主干道，红线宽度为50米，双向6车道，设计时速60千米/小时，起点位于万福路相人山路路口，终点接雁山区雁中路，道路全长约15公里。</t>
  </si>
  <si>
    <t>待上位规划确定后开展后续前期工作。</t>
  </si>
  <si>
    <t>——供水</t>
  </si>
  <si>
    <t>兴安县灵渠水厂及管网配套工程项目</t>
  </si>
  <si>
    <t>1.建设内容：主要为兴安县灵渠水厂及管网配套工程项目，包括取水工程、净水工程、输配水管网工程、进出厂道路工程。
2.建设规模：新建水厂一座，日供水规模按近期3万立方米/天(远期按6万立方米/天)设计，敷设输配水管网7.5千米。</t>
  </si>
  <si>
    <t>兴安县自来水公司</t>
  </si>
  <si>
    <t>供水</t>
  </si>
  <si>
    <t>兴安县乡镇自来水管网建设及提升改造工程</t>
  </si>
  <si>
    <t>新建自来水管网、厂房及配套设施，供输水管网提升及配套设施改造。</t>
  </si>
  <si>
    <t>兴安县水利局</t>
  </si>
  <si>
    <t>平乐县城区供水管网工程</t>
  </si>
  <si>
    <t>项目规划净用地5204平方米，建设自来水加泵站总建筑面积840平方米，球墨铸铁管51000米，PE给水管33000米。</t>
  </si>
  <si>
    <t>1.完成前期规划。
2.取得选址、环评批复、取得可研批复，开展初步设计、用地报批。
3.完成开展项目施工图纸设计。</t>
  </si>
  <si>
    <t>桂林市平乐县城市管理监督局</t>
  </si>
  <si>
    <t>——其他城基</t>
  </si>
  <si>
    <t>道路畅通工程（打通断头路）</t>
  </si>
  <si>
    <t>打通滨江北路、春江路、永彩路、群众东路以及金河路、永贸路、北和路、春江西一里、气象路、芳华路，医学院漓东新院周边道路、阳江北路叠彩段13条断头路。</t>
  </si>
  <si>
    <t>1.完成医学院漓东分院至东二环路的路网规划。
2.按上级要求完成对阳江北路的征地、拆迁工作。    
3.积极推动滨江北路后续工程的建设。</t>
  </si>
  <si>
    <t>桂林市叠彩基础建设开发有限公司</t>
  </si>
  <si>
    <t>叠彩区政府</t>
  </si>
  <si>
    <t>其他城基</t>
  </si>
  <si>
    <t>桂林高新区象山园漓西片区基础设施建设项目</t>
  </si>
  <si>
    <t>项目位于桂林高新区象山园漓西片区环城南二路南片区，片区总规划面积为307.3公顷（约4610亩），预计总投资约21亿元。片区基础设施建设分为5个子项目，分别为：
1.桂林高新区象山园环城南二路南片区路网建设总规划面积为307.3公顷，共11条道路，总长度约9.8千米。
2.宁远河河道疏浚和河堤修复：含宁远河清淤疏浚及西岸河堤修复工程，河道清淤长度为1.8千米，宽度约60米；河堤修复长度0.35千米。
3.滨江步道和绿化整治：河道西岸、南门桥至净瓶山大桥滨江步道建设及沿江绿化整治提升工程，总长度为5.8千米。
4.创业服务中心建设工程：占地面积为5.27亩，包括一栋8层的创业服务中心大楼，及一栋3层后勤附属楼。
5.安置房建设工程：占地面积为19.5亩，包括27栋7—11层的建筑。</t>
  </si>
  <si>
    <t>桂林兴象投资开发有限公司</t>
  </si>
  <si>
    <t>桂林市七星区漓东生态景观大道（堤园路）</t>
  </si>
  <si>
    <t>项目占地面积约420亩，起点为净瓶山大桥，终点接桂磨路（高速路口），位于漓江东岸，拟在沿江300米内范围建设市政道路（宽30米）、沿江步道（3米）、沿江绿道（2.5-3米），其中滨北路长约9公里；建设两岸景观设施，包括景观绿化、广场铺装、生态停车场、汽车旅游营地、旅游标志标牌、电动车充电桩等。</t>
  </si>
  <si>
    <t>完成规划调整论证。</t>
  </si>
  <si>
    <t>桂林高新投资开发集团有限责任公司</t>
  </si>
  <si>
    <t>桂林市东二环公交停车场项目</t>
  </si>
  <si>
    <t>项目总占地面积65亩，建筑面积约12万平方米，建设内容为公交立体停车场及其配套的旅客集散中心、停车场、充电桩及加油站。</t>
  </si>
  <si>
    <t>完成规划调整并供地。</t>
  </si>
  <si>
    <t>桂林市临桂区基础设施及智慧停车项目（一期）</t>
  </si>
  <si>
    <t>本项目拟实施万福中路建设工程、临桂区现有路内车位智慧化改造及运营工程、停车场停车泊位运营工程。道路设计长度1046.756米，实际施工道路长为965.936米，道路红线宽26米。</t>
  </si>
  <si>
    <t>桂林市临桂区临盛城市投资有限公司</t>
  </si>
  <si>
    <t>桂林乐和橡塑高分子材料科技园（一期）</t>
  </si>
  <si>
    <t>拟建标准厂房、塑料模具、塑料机械、塑料改性，打造集研发设计、生产加工、检测评定、商贸物流、循环回收于一体的曲全产业链塑料产业集群。并根据基地需要配套建设园区道路、停车场、室外给排水、电力、电信、消防、无障碍等设施。</t>
  </si>
  <si>
    <t>继续办理前期工作。</t>
  </si>
  <si>
    <t>桂林市临桂区名冠产业投资有限公司</t>
  </si>
  <si>
    <t>阳朔县工业集中区福利片区基础设施建设项目（一期）</t>
  </si>
  <si>
    <t>项目主要建设内容包括：规划范围内土地平整、园区道路及停车场、市政管网、绿化工程、污水处理站、路灯、高压线迁移工程、环卫设施、水源引入工程、地埋式消防水池等。</t>
  </si>
  <si>
    <t>完成取得项目土地等部分前期工作。</t>
  </si>
  <si>
    <t>阳朔县阳宏投资有限公司</t>
  </si>
  <si>
    <t>阳朔县政府</t>
  </si>
  <si>
    <t>遇龙河南部创业中心建设项目</t>
  </si>
  <si>
    <t>该项目规划建设用地面积约184.6亩（折合约123088平方米），总建筑面积约77680平方米，建设内容包括创业中心、会议中心、附属用房等主体建筑的建安工程及室外辅助工程，含室内外给排水、室外绿化景观、室外道路及铺装、室外运动场地、供电、围墙等配套设施建设。</t>
  </si>
  <si>
    <t>力争完成前期工作。</t>
  </si>
  <si>
    <t xml:space="preserve">阳朔县漓江景区公司 </t>
  </si>
  <si>
    <t>阳朔县新城区返还安置区一期建设工程</t>
  </si>
  <si>
    <t>项目规划用地约270亩，拟建安置房约800栋（安置户自建）及道路、给排水、绿化等配套设施。供配电系统安装17套630千伏安组合型成套箱式变压器及线路架设工程，小区智能化系统一套及相关公用配套工程。</t>
  </si>
  <si>
    <t>阳朔县新城区办</t>
  </si>
  <si>
    <t>全州公交车始末站</t>
  </si>
  <si>
    <t>拟在城北新区进行规划，新建公交车站一座。</t>
  </si>
  <si>
    <t>明确地址及规模，完成前期相关手续，落实用地。</t>
  </si>
  <si>
    <t>全州湘源小镇建设项目</t>
  </si>
  <si>
    <t>位于县饼干厂、党校周边，用地110亩，总建筑面积约20万平方米。</t>
  </si>
  <si>
    <t>征地及拆迁征收工作。</t>
  </si>
  <si>
    <t xml:space="preserve">全州县盛源投资管理有限责任公司 </t>
  </si>
  <si>
    <t>工业园区（二塘集镇）提升园区配套功能项目</t>
  </si>
  <si>
    <t>项目总建筑面积10万平方米，项目规划用地80亩，新建园区配套的会展中心、商务办公楼、购物广场、高端商务酒店、影城、美食街、立体停车场等。</t>
  </si>
  <si>
    <t>完成项目建议书、工可及初步设计批复；施工图文件编制工作基本完成。开展用地预审、稳定社会风险评估报告的编制工作。</t>
  </si>
  <si>
    <t>广西平乐县九龙工业园区投资发展有限公司</t>
  </si>
  <si>
    <t>荔浦市城区雨水管网建设项目</t>
  </si>
  <si>
    <t>项目铺设雨水管网总长97100米，其中：DN500-800HDPE管网6600米，DN1000-1400HDPE管网51000米，DN1500-1800HDPE管网17000米，DN2000-2400HDPE管网17000米，DN2800-3000HDPE管网5500米。</t>
  </si>
  <si>
    <t>完成项目可研、初设等前期工作。</t>
  </si>
  <si>
    <t>荔浦兴荔资产经营投资有限公司</t>
  </si>
  <si>
    <t>荔浦市城区污水管网建设项目</t>
  </si>
  <si>
    <t>项目铺设污水管网总长87000米。其中铺设HDPE污水管DN300长度50000米，DN400长度9500米，DN500长度11500米，DN600长度6000米，DN700长度1500米，DN800长度5000米，DN900长度3500米。</t>
  </si>
  <si>
    <t>完成项目规划设计等前期工作。</t>
  </si>
  <si>
    <t>2022年桂林市人行天桥新建工程</t>
  </si>
  <si>
    <t>为有效消除安全隐患，缓解交通节点拥堵现象，拟在桂林市六城区建设20座人行天桥。人行天桥采用铝合金桁架结构类型或钢筋混凝土结构类型。</t>
  </si>
  <si>
    <t>在2022年4月前资金到位的前提下，完成项目前期工作。</t>
  </si>
  <si>
    <t>市城管委</t>
  </si>
  <si>
    <t>桂林市城市轨道交通1号线项目一期工程</t>
  </si>
  <si>
    <t>项目起于两江机场，途经临桂新区、秀峰区、象山区，止于火车南站，是连接两江机场、临桂新区、桂林老城区以及火车南站的重要交通线路，线路全长28.75千米，设站10座，均为高架站，平均站间距约3.14千米。建设内容包括：车站工程、区间工程、车辆综合基地、控制中心、设备工程。</t>
  </si>
  <si>
    <t>力争建设规划通过自治区及国家发改委的审批。</t>
  </si>
  <si>
    <t>桂林市轨道交通集团有限公司</t>
  </si>
  <si>
    <t>市交控集团</t>
  </si>
  <si>
    <t>老城区人行道改造提升工程</t>
  </si>
  <si>
    <t>项目主要建设内容包括：对老城区部分道路人行道实施透水铺装、生态树池、绿道等改造。</t>
  </si>
  <si>
    <t>完成方案编制等前期工作，力争实现项目开工建设。</t>
  </si>
  <si>
    <t>二、产业</t>
  </si>
  <si>
    <t>（一）工业</t>
  </si>
  <si>
    <t>——制糖及食品</t>
  </si>
  <si>
    <t>桂林三花酒厂技改及生产基地项目</t>
  </si>
  <si>
    <t>项目规划位于象山区二塘乡，占地面积约400亩，计划总投资10亿元，全部由企业自筹解决。新购土地用于规划、设计、建设全新的三花酒生产基地扩大三花酒产能。新基地的建设将积极运用两化融合方式，对生产各个过程进行有效控制，保证产品高效、高质的生产。该项目建设期限计划五年，项目建成后，三花酒的年生产能力将达到5000吨/年。项目达产后，工业总产值将达到10亿元。</t>
  </si>
  <si>
    <t>桂林三花股份有限公司</t>
  </si>
  <si>
    <t>制糖及食品</t>
  </si>
  <si>
    <t>桂林市阳光早餐项目</t>
  </si>
  <si>
    <t>该项目选址于高铁（桂林）广西园秀峰园内地块（西二环路东、道光河以南）。项目规划占地50亩，进行净菜、半成品、熟食品、料包加工生产，同时将农业制成品、半成品及以桂林米粉、荔浦芋头扣肉为主形成餐饮品牌。项目的建设致力于开发营养卫生、价廉物美、方便快捷的早餐食品、中晚餐配餐食品，促进餐饮业多样化的健康发展。</t>
  </si>
  <si>
    <t>1.项目一期用地实现招拍挂。
2.项目前期手续准备完毕，争取年底实现开工建设。</t>
  </si>
  <si>
    <t>桂林团膳餐饮管理集团有限公司</t>
  </si>
  <si>
    <t>桂林市临桂工业集中区四塘豆腐乳产业小镇（米粉产业园一期）项目</t>
  </si>
  <si>
    <t>总建筑面积9万平方米，建设创新创业服务中心1栋、企业研发生产楼8栋、展示中心1栋、综合服务楼1栋、标准厂房9栋等设施。</t>
  </si>
  <si>
    <t>办理环评、节能审查、占用林地审批、水土保持审批等。</t>
  </si>
  <si>
    <t>桂林市临桂工业集中区会仙旅游休闲食品产业园（一期）建设项目</t>
  </si>
  <si>
    <t>总建筑面积9万平方米，建设标准厂房、附属用房、公寓、办公用房、运河二路，翻修创业大道和工业八路等。</t>
  </si>
  <si>
    <t>桂林市临桂区兴汇贤投资开发有限公司</t>
  </si>
  <si>
    <t>全州县紫金米业加工项目</t>
  </si>
  <si>
    <t>规划用地50亩，分三期建设，一期投资6000万建标准厂房。</t>
  </si>
  <si>
    <t>签订协议并选址，做好前期工作，开工完成地面平整。</t>
  </si>
  <si>
    <t>全州县紫金米业有限公司</t>
  </si>
  <si>
    <t>平乐县工业集中区（沙子）食品和农副产品深加工生产基地建设项目</t>
  </si>
  <si>
    <t>建设标准厂房3万平方米，建设基地路网、供排水协调、污水处理系统等配套设施。</t>
  </si>
  <si>
    <t>1.明确项目投资建设模式，完成招商引资。
2.启动项目土地储备征收（租地）工作。
3.完成项目详细规划编修。</t>
  </si>
  <si>
    <t>平乐县沙子镇人民政府</t>
  </si>
  <si>
    <t>国家非物质文化遗产（恭城油茶）融合创新发展产业园项目</t>
  </si>
  <si>
    <t>项目建筑面积约30万平方米，主要建设油茶加工产业区、物流产业园和中央厨房、配套商贸服务区三大功能分区。</t>
  </si>
  <si>
    <t>完成前期工作，力争开工。</t>
  </si>
  <si>
    <t>恭城瑶族自治县城乡建设投资有限公司</t>
  </si>
  <si>
    <t>龙岩禽畜定点屠宰场建设项目</t>
  </si>
  <si>
    <t>项目总投资约2亿元，其中固定资产投资1.5亿元，拟用福龙工业园C区C-25-02地块32.5891亩，主要建设屠宰及分割冷鲜肉生产线项目，包括机械化屠宰基地、自动化分割及包装车间、除酸间冷冻库急冻库，办公房和职工宿舍等辅助用房。项目建成达产后（投产后3年内）实现年产值2亿元，3年后年销售收入将达5亿元以上，实现税收1500万元以上，新增就业岗位约260个。</t>
  </si>
  <si>
    <t xml:space="preserve">
继续与项目业主对接洽谈，了解主业实际需求，力争签署入园协议。</t>
  </si>
  <si>
    <t xml:space="preserve">
龙岩市永定区信联食品有限公司</t>
  </si>
  <si>
    <t>桂柳牧业苏桥鸭肉食品加工项目</t>
  </si>
  <si>
    <t>项目规划用地400亩，分两期建设：一期建设鸭肉熟食制品系列，建成后实现年销售收入3亿元，缴纳税金900万元，可提供就业岗位120个；二期建设鸭肉米粉快销食品系列、蛋品加工二期工程、产品展示及营销配送中心，建成后实现年销售收入13亿元，缴纳税金3500万元，可提供就业岗位400个。</t>
  </si>
  <si>
    <t>广西桂柳牧业集团有限公司</t>
  </si>
  <si>
    <t>——机械</t>
  </si>
  <si>
    <t>凤凰应急装备科技产业园</t>
  </si>
  <si>
    <t>建设应急装备科技产业基地、研发生产中心等设施。</t>
  </si>
  <si>
    <t>继续完善项目前期手续。</t>
  </si>
  <si>
    <t>机械</t>
  </si>
  <si>
    <t>桂林经开区（临桂段）宝山高端装备智能制造产业园项目（一期）</t>
  </si>
  <si>
    <t>占地面积为76484.98平方米，建设新建厂房7栋、配电房以及配套建设园区道路等设施。</t>
  </si>
  <si>
    <t>桂林市临桂区兴宝投资开发有限公司</t>
  </si>
  <si>
    <t>桂林市轨道交通产业园</t>
  </si>
  <si>
    <t>建设研发中心、车辆零部件生产厂房、电子电器厂房等。</t>
  </si>
  <si>
    <t>开展轨道交通产业方向研究及选址研究。</t>
  </si>
  <si>
    <t>——电子信息</t>
  </si>
  <si>
    <t>格力（桂林）产业园项目</t>
  </si>
  <si>
    <t>占地约800亩，总投资约100亿元，建设广西最先进的家电智能制造生产基地。一期主要生产除湿机、家用空调、生活电器等产品，建设智能家居展示中心；二期计划建设中央空调、新能源电池生产基地。</t>
  </si>
  <si>
    <t>完成补充协议签定，按业主要求启动和完成调规工作。</t>
  </si>
  <si>
    <t>珠海格力电气股份有限公司</t>
  </si>
  <si>
    <t>电子信息</t>
  </si>
  <si>
    <t>桂林中电科信息产业园</t>
  </si>
  <si>
    <t>项目选址在七星园，初步规划项目用地1749亩。三年打基础、五年见成效，远期目标打造成千亿元产业园区。通过产业合作与机制创新，共同将产业园打造成中国电科科技成果转化试验基地、军民融合民品规模化生产基地、机制创新先行试验区、电子信息生态产业合作区“四位一体”的创新型园区。</t>
  </si>
  <si>
    <t>加强沟通交流，争取完成协议签订或确定原三十四所取得用地的处置方案。</t>
  </si>
  <si>
    <t>中国电子科技集团有限公司</t>
  </si>
  <si>
    <t>军用随动控制总成产业化及伺服电机扩产项目</t>
  </si>
  <si>
    <t>项目在建设期内将完成8000平方米生产场地建设、军用随动控制系统总成产能建设、伺服电机扩产建设。项目建成后，新增伺服电机产能达到12300套，并新增军用随动控制系统总成460台。</t>
  </si>
  <si>
    <t>根据地块条件，启动项目规划调整并完成审批。</t>
  </si>
  <si>
    <t>桂林星辰科技股份有限公司</t>
  </si>
  <si>
    <t>中国广西桂北云计算产业园项目</t>
  </si>
  <si>
    <t>桂北云计算产业园规划总用地面积为78亩，规划总建筑面积为44638平方米，包括规划新建1栋运营管理中心、通信机楼、数据中心、旅游科普展示中心、旅游咨询中心、旅游文化纪念中心、智力工厂、专家公寓等。通信机楼、数据中心规划布置5千瓦机架2000架。根据园区开发计划，广西桂北云计算产业园分5期进行建设，总工期为7年，计划于2028年12月底完成整个园区建设，一期：1#运营管理中心；二期：2#通信机楼、3#旅游科普展示中心；三期：5#旅游咨询中心、6#数据中心、7#旅游文化纪念中心；四期：8#智力工场；五期：9-12#专家公寓。</t>
  </si>
  <si>
    <t>项目内用地控制性详细规划编制待批复后，办理前期项目可行性研究审议、过会审批、项目申请立项、项目用地修建性详细规划审批、一期工程EPC招标、一期工程报建等相关手续。</t>
  </si>
  <si>
    <t>中国电信股份有限公司桂林分公司</t>
  </si>
  <si>
    <t>凤凰智慧信息产业园项目</t>
  </si>
  <si>
    <t>建设信息服务产业基地、云计算和数据中心等设施。</t>
  </si>
  <si>
    <t>桂林经开区数字能源产业园项目（一期）</t>
  </si>
  <si>
    <t>总建筑面积6万平方米，建设厂房、研发楼等，以及园区设施配套工程。</t>
  </si>
  <si>
    <t>桂林荣兴陶瓷家电有限公司陶瓷家电制造建设项目</t>
  </si>
  <si>
    <t>项目总建设面积30000平方米，购买并改建厂房10000平方米，新建厂房20000平方米，建设5条陶瓷家电生产线，购置安装设施设备一批，预计建成后年产160万套陶瓷家电产品。</t>
  </si>
  <si>
    <t>完成项目备案、环评、厂房购置等前期工作。</t>
  </si>
  <si>
    <t>桂林荣兴陶瓷家电有限公司</t>
  </si>
  <si>
    <t>经华高新产学研基地项目</t>
  </si>
  <si>
    <t>项目规划用地约36.6亩，选址位于华为合作区华谊智测地块东侧。主要建设研发大楼及实验室，项目建成后由研发团队申请的科研经费投资配套实验仪器设备，引进清华紫光信息技术专修学院及特色软件园研究生实训基地落户，将多项科技成果转移、转化、二次开发项目落地产学研基地。项目建成后实现年转化产值约2亿元，年综合税收约1000万元，新增就业岗位约1100个。</t>
  </si>
  <si>
    <t>启动项目前期工作。</t>
  </si>
  <si>
    <t>桂林市经华高新技术产业研究院</t>
  </si>
  <si>
    <t>桂林凯文彼德科技有限公司项目</t>
  </si>
  <si>
    <t>项目租用华为合作区4#标准厂房二、三层。主要建设内容为：数字口腔扫描仪、数字口腔传感器、数字口腔显微镜、生物活性陶瓷材料、种植体亲水活化仪、牙科抛光机。项目建成达产后年产值约2亿元，综合税收1056万元，新增就业岗位超300个。</t>
  </si>
  <si>
    <t>桂林凯文彼德科技有限公司</t>
  </si>
  <si>
    <t>——医药</t>
  </si>
  <si>
    <t>高铁园叠彩分园（健康医疗（医美）产业园）建设</t>
  </si>
  <si>
    <t>项目规划总建筑面积为308080平方米。项目建设内容为建筑工程、安装工程、道路工程、涵洞工程、给排水工程、通讯工程、绿化工程等附属工程。</t>
  </si>
  <si>
    <t>完成概念规划编制，争取园区专项债，力争年底开工建设。</t>
  </si>
  <si>
    <t>桂林市叠彩城乡建设开发有限公司</t>
  </si>
  <si>
    <t>医药</t>
  </si>
  <si>
    <t>康汇医药总部经济项目</t>
  </si>
  <si>
    <t>项目位于象山区汽车南站南面（茶店南路与红光公路交叉口）迎宾地块6-1（b），地块约10.895亩。总投资约2亿元，项目拟投资筹建康汇医药运行研发总部经济项目，入驻企业主要为广西康汇医疗投资有限公司的运行总部、广西国泰医药有限公司运行总部及仓储、配送基地。</t>
  </si>
  <si>
    <t>广西康汇医疗投资有限公司</t>
  </si>
  <si>
    <t>华诺威生物医药基地项目</t>
  </si>
  <si>
    <t>项目占地106亩，总建筑面积10.6万平方米，分二期建设。其中包括新建医用透明质酸凝胶生产车间、光子冷凝胶车间、皮肤修复贴生产车间、EGF面膜生产车间、原料仓库、包材库、消毒中心、成品库、办公行政大楼、研发质检中心大楼等。</t>
  </si>
  <si>
    <t>取得用地指标并完成土地招拍挂。</t>
  </si>
  <si>
    <t>桂林华诺威生物科技有限公司</t>
  </si>
  <si>
    <t>齿科生产基地项目</t>
  </si>
  <si>
    <t>项目拟占地30亩，建设生产厂房及办公用房2万平方米以上。</t>
  </si>
  <si>
    <t>完成土地招拍挂。</t>
  </si>
  <si>
    <t>桂林锐锋医疗器械有限公司</t>
  </si>
  <si>
    <t>桂林经开区（临桂段）万福大健康产业园医药创新创业基地项目</t>
  </si>
  <si>
    <t>总建筑面积12万平方米，建设综合服务楼、大健康医学中心、大健康云服务中心、科研孵化楼、中试生产楼和地下部分的建筑工程。</t>
  </si>
  <si>
    <t>桂林经开区（临桂段）万福大健康产业园纯正堂制药及保健食品生产基地项目（一期）</t>
  </si>
  <si>
    <t>总建筑面积10万平方米，建设办公用房1栋、质检研发用房、厂房6栋，以及配套设施。</t>
  </si>
  <si>
    <t>桂林生物医药产业园项目</t>
  </si>
  <si>
    <t>建设生物医药制造园区、研发与企业孵化区、药品冷链仓储物流园等设施。</t>
  </si>
  <si>
    <t>跟踪凤凰林场规划出台进展，获取土地红线范围，推进前期勘察设计。</t>
  </si>
  <si>
    <t>桂林鼎和晟投资集团有限公司</t>
  </si>
  <si>
    <t>——其他工业</t>
  </si>
  <si>
    <t>桂林高新区象山园北芬生态科技园项目</t>
  </si>
  <si>
    <t>项目位于二塘乡北芬芬塘高速路口，项目规划建设用地1000亩，规划建筑面积约96.5万平方米，总投资约30亿元，集建设标准厂房、物流仓储、创新孵化园等综合配套产业一体用地，全面打造电子信息产品研发、生产、销售和市场服务基地，数字经济高质量发展示范区的现代创新产业园。</t>
  </si>
  <si>
    <t>桂林高锋新型建材有限公司</t>
  </si>
  <si>
    <t>其他工业</t>
  </si>
  <si>
    <t>中翼型材产业园</t>
  </si>
  <si>
    <t>项目规划位于象山区二塘乡，占地面积约200亩，总投资约12亿元，主要建设挤压生产线12条，熔铸系统20套，喷涂6条生产线，渡涂6条生产线。项目建成后实现年产10万吨，销售17亿元，解决就业人口400人，创造税收1.7亿元。</t>
  </si>
  <si>
    <t>河南佳泰新材料有限公司</t>
  </si>
  <si>
    <t>象山根雕产业基地</t>
  </si>
  <si>
    <t>项目规划位于象山区二塘乡，占地面积约200亩，项目总投资约6.5亿元，规划建筑面积约15万平方米，通过统一整合现有根雕市场小散企业，打造集生产加工基地与人文文化为一体的区域性创新产业园。</t>
  </si>
  <si>
    <t>蓝天科技产业园</t>
  </si>
  <si>
    <t>项目位于象山区桂阳公路，占地面积约300亩，建设面积约6000平方米，总投资约0.5亿元，主要建设工业生产和仓储用房、实验室、科研成果展示馆、研发办公室和办公配套用房。</t>
  </si>
  <si>
    <t>广西蓝天科技股份有限公司</t>
  </si>
  <si>
    <t>桂林科奥静电涂装设备有限公司项目</t>
  </si>
  <si>
    <t>项目规划位于象山区二塘乡，占地面积约30亩，总投资约0.5亿元，建设以生产粉末静电喷塑设备静电喷塑、喷涂、喷漆、电泳设备，烤箱，喷塑机，涂装流水线、烘干流水线、平输式烘道、燃油、燃气、燃柴、燃煤、电、红外线、瓦斯等加热烘箱烘房烤房的专业企业。</t>
  </si>
  <si>
    <t>桂林科奥静电涂装设备有限公司</t>
  </si>
  <si>
    <t>桂林石墨烯复合材料产业园</t>
  </si>
  <si>
    <t>利用低控温高倍率石墨烯自控温材料核心技术，解决新能源汽车控温问题，满足5G时代电子集成化及轻薄化需求。项目建设期5年，打造建设具有“差异化、特色化、规模化”的清研皓隆石墨烯产业基地。投产后实现年产值100亿元以上，解决就业人员1.8万人，净利润超20亿元，税收超10亿元。</t>
  </si>
  <si>
    <t>完成铁山园2号厂房装修，完成部分设备进场，尽快实现投产。</t>
  </si>
  <si>
    <t>桂林清研皓隆新材料有限公司</t>
  </si>
  <si>
    <t>电子束焊机生产基地</t>
  </si>
  <si>
    <t>拟购置25亩土地，新建2.4万平方米标准厂房，新建2条生产线。</t>
  </si>
  <si>
    <t>桂林狮达技术股份有限公司</t>
  </si>
  <si>
    <t>研发中心建设项目</t>
  </si>
  <si>
    <t>本项目规划建设期为2年，在项目建设期内将完成研发队伍招募、培训、场地建设、研发条件改善。</t>
  </si>
  <si>
    <t>桂林正丰生态科技有限公司科工贸中心项目</t>
  </si>
  <si>
    <t>集琦集团公司子公司桂林正丰生态科技有限公司拟用母公司集琦集团公司自有土地7亩，建设综合用房6000平方米，购置安装国内先进的成套实验室设备，建成科技研发、农业服务、销售三个功能中心。</t>
  </si>
  <si>
    <t>完成规划调整。</t>
  </si>
  <si>
    <t>桂林集琦集团有限公司</t>
  </si>
  <si>
    <t>桂林航天科技创新中心</t>
  </si>
  <si>
    <t>项目占地约500亩，主要建设教师公寓楼、孵化中心、研发大楼和产业培育基地。</t>
  </si>
  <si>
    <t>取得项目用地指标，启动前期工作。</t>
  </si>
  <si>
    <t>桂林高新技术产业建设开发总公司</t>
  </si>
  <si>
    <t>金属化膜电容器生产车间搬迁改造项目（暂定名）</t>
  </si>
  <si>
    <t>项目占地约110亩，总建筑面积45955平方米，建设内容包括商业、住宅等。</t>
  </si>
  <si>
    <t>完成规划调整，取得低效用地手续。</t>
  </si>
  <si>
    <t>桂林电力电容器有限责任公司</t>
  </si>
  <si>
    <t>广西桂林云厨（产业融合）项目</t>
  </si>
  <si>
    <t>项目总投资约5.1亿元，用地规模为102亩，建筑面积为9万平方米，主要建设中国云厨桂林米粉超级中央厨房加工厂区、桂林一县一品非遗美食研发中心及体验中心的城市休闲综合体，以生产桂林米粉各类产品为主，同时生产一县一品的非遗特色美食，配套建设服务于吃、喝、玩、乐、游、娱、购的特色产品工业旅游项目。</t>
  </si>
  <si>
    <t>争取与项目业主签订正式合作协议，并就二期用地达成协议。</t>
  </si>
  <si>
    <t>江西巴夫洛生态农业科技有限公司</t>
  </si>
  <si>
    <t>雁山区政府</t>
  </si>
  <si>
    <t>金属瓶盖项目</t>
  </si>
  <si>
    <t>占地面积约106666平方米，主要扩建全自动金属瓶盖生产线及瓶盖业务等相关生产线。本项目一次性规划，按照乙方的经营情况及产能需求分二期建设。</t>
  </si>
  <si>
    <t>办理完善前期工作。</t>
  </si>
  <si>
    <t>金富科技股份有限公司</t>
  </si>
  <si>
    <t>甜叶菊专业提取工厂建设项目</t>
  </si>
  <si>
    <t>占地面积约93333平方米，主要建设内容包括：前期处理车间、提取车间、综合生产车间及原料库、化学品库、溶剂库、食堂、办公楼、研发检测、机修车间、污水处理、冷却水循环系统等相关配套设施。项目建成后，原材料年处理能力预计可达5万吨，计划产能为年产4000吨甜叶菊提取物。项目建成投产后预计年产值超14亿元，综合税收约0.28亿元，新增就业岗位约330个。</t>
  </si>
  <si>
    <t>完成前期设计工作，开展三通一平。</t>
  </si>
  <si>
    <t>桂林莱茵生物科技股份有限公司</t>
  </si>
  <si>
    <t>桂林经开区（临桂段）宝山绿色林产品加工产业园（一期）项目</t>
  </si>
  <si>
    <t>建设厂房建筑工程以及给排水、电气、道路、绿化、停车场等室外附属工程；建设3条市政道路，道路总长度888米。</t>
  </si>
  <si>
    <t>办理环评、节能审查、占用林地、水土保持审批等。</t>
  </si>
  <si>
    <t>桂林市临桂工业集中区五通现代工艺美术产业园（一期）</t>
  </si>
  <si>
    <t>总建筑面积6万平方米，建设标准厂房、设备用房、工作室，以及配套设施。</t>
  </si>
  <si>
    <t>桂林市临桂区义禾产业投资有限公司</t>
  </si>
  <si>
    <t>驰普·桂北国际高新科技产业城</t>
  </si>
  <si>
    <t>总建筑面积732.9万平方米，建设展示中心、仓储物流中心、标准厂房、污水处理厂等基础配套设施。</t>
  </si>
  <si>
    <t>开展征地，开展前期工作，完善相关手续。</t>
  </si>
  <si>
    <t>全州绍水军民融合农业产业园</t>
  </si>
  <si>
    <t>项目规划用地1350亩，涵盖食品加工、冷链物流、红色旅游三个板块。</t>
  </si>
  <si>
    <t>完成相关协议，开展总规、详规、可研和立项，开工建设产业园区冷链物流基础设施。</t>
  </si>
  <si>
    <t>全州县绍水镇人民政府、融通农业发展（广州）有限责任公司广西分公司</t>
  </si>
  <si>
    <t>全州县石材加工园项目</t>
  </si>
  <si>
    <t>在东山瑶族乡规划新建石材开发加工园区，配套各项基础设施。</t>
  </si>
  <si>
    <t>完成相关前期审批，修路、通水，做好前期准备。</t>
  </si>
  <si>
    <t>全州县东山瑶族乡人民政府</t>
  </si>
  <si>
    <t>永福县密封胶生产项目</t>
  </si>
  <si>
    <t>项目占地25亩。建设厂房及相关配套基础设施。主要生产密封胶系列产品。</t>
  </si>
  <si>
    <t>争取项目开工建设。</t>
  </si>
  <si>
    <t>佛山市南海康塑装饰材料有限公司</t>
  </si>
  <si>
    <t>永福县政府</t>
  </si>
  <si>
    <t>灌阳岭南硅基新材料产业园</t>
  </si>
  <si>
    <t>总建筑面积16万平方米，建设硅基材料加工车间、标准厂房等设施。</t>
  </si>
  <si>
    <t>完成征地及前期工作，力争开工建设。</t>
  </si>
  <si>
    <t>灌阳县工业园区管理中心</t>
  </si>
  <si>
    <t>龙胜县瓢里镇小寨工业集中区项目</t>
  </si>
  <si>
    <t>办公综合楼、宿舍楼、食堂、加工车间、厂房、仓库、管理用房、堆料场、道路硬化、停车场等及其他配套设施。</t>
  </si>
  <si>
    <t>龙胜各族自治县农村发展投资有限公司</t>
  </si>
  <si>
    <t>荔浦市衣架家居特色产业园建设项目</t>
  </si>
  <si>
    <t>项目总用地面积822374.06平方米，总建筑面积725871平方米，其中：新建50栋2层钢混结构标准化厂房，建筑面积500000平方米；新建现代木材交易市场，建筑面积87389平方米；新建12栋7层人才公寓，建筑面积87360平方米；新建产学研培训中心建筑面积18600平方米；新建幼儿园建筑面积4630平方米；新建小学建筑面积10832平方米；新建医院建筑面积15514平方米；新建污水处理厂建筑面积1546平方米；建设园区道路面积81073.98平方米；建设园区燃气管网13854.2米；主要建设内容为建筑安装、装饰装修及改造工程，配套建设供电、给排水、消防、土地平整、场地硬化、绿化、美化、亮化等附属设施。</t>
  </si>
  <si>
    <t>完成项目初设、征地等前期工作。</t>
  </si>
  <si>
    <t>荔浦市工业和信息化局</t>
  </si>
  <si>
    <t>荔浦市高新技术产业园保障性租赁住房及配套设施建设项目</t>
  </si>
  <si>
    <t>项目总建筑面积29347.81平方米，地上建筑面积26624.49平方米，地下建筑面积2723.32平方米，其中包括新建一栋11层人才公寓，共44套，建筑面积4376.86平方米；新建一栋11层公租房，共435套，建筑面积18743.47平方米；新建一栋4层食堂，建筑面积3504.16平方米。主要建设内容为建筑安装工程，配套建设供电、给排水、消防、照明、绿化、道路、围墙、垃圾处理等附属设施。</t>
  </si>
  <si>
    <t>完成项目规划设计、用地等前期工作。</t>
  </si>
  <si>
    <t>荔浦高新技术产业投资有限公司</t>
  </si>
  <si>
    <t>桂林比亚迪消费类电池生产基地项目</t>
  </si>
  <si>
    <t>项目规划用地约400亩，主要建设内容为消费类3C电池、设计、生产和梯次利用，产能为日产消费类电池约60万只。项目全部建成达产后年产值不低于60亿元，年纳税不低于2亿元，可解决就业人员约5000人。</t>
  </si>
  <si>
    <t xml:space="preserve">力争签订入园协议。
</t>
  </si>
  <si>
    <t>比亚迪股份有限公司</t>
  </si>
  <si>
    <t>桂林危险废物综合处置利用中心项目</t>
  </si>
  <si>
    <t>占地规划约300亩，项目分两期建设，计划2022年上半年启动项目建设，一期以无害化为主，建设焚烧生产线3万吨/年，填埋库容量100万立方米。二期开展综合利用业务，电镀污泥再生利用，废铅电池回收处置、废渣有色金属提炼等。项目全部建成达产后可实现年销售收入6.5亿元，利税2.2亿元，新增400人就业。其中，桂林恒达工业废弃物回收有限公司计划租用华辉制衣厂（厂房占地面积3500平方米）开展其公司业务。</t>
  </si>
  <si>
    <t>开展恒达项目前期工作。</t>
  </si>
  <si>
    <t>北控城市资源集团有限公司、桂林恒达工业废弃物回收有限公司</t>
  </si>
  <si>
    <t>奥泰医疗广西总部基地建设项目</t>
  </si>
  <si>
    <t>项目选址位于八加一项目东面，用地约291亩，主要建设内容为：研发1.5T、3.0T、7.0T人工智能化磁共振系统(MRI)、术中人工智能磁共振系统、人工智能化PET磁共振系统、数字化医用X射线系统(DR)、数字化医用超声系统(US)以及其他医用医疗设备研发等。项目建成达产后年产值约100亿元，综合税收约10亿元，新增就业岗位超200个。</t>
  </si>
  <si>
    <t>力争签订入园协议，开展前期工作。</t>
  </si>
  <si>
    <t>桂林奥泰医疗科技有限公司</t>
  </si>
  <si>
    <t>B34苏桥标准厂房四期</t>
  </si>
  <si>
    <t>用地约175亩，新建标准厂房建筑面积约10000平方米。</t>
  </si>
  <si>
    <t>启动前期工作。</t>
  </si>
  <si>
    <t>（二）农业</t>
  </si>
  <si>
    <t>——其他农业</t>
  </si>
  <si>
    <t>智慧农业，机械化培训基地项目</t>
  </si>
  <si>
    <t>建设展示厅、培训中心、办公区域、厂房等，购置设备一批，总建筑面积10000平方米。</t>
  </si>
  <si>
    <t>办理完善前期工作，完成规划。</t>
  </si>
  <si>
    <t>桂林市临桂区杏林农业科技发展有限公司</t>
  </si>
  <si>
    <t>其他农业</t>
  </si>
  <si>
    <t>兴安现代农业产业园（自治区级规划标准）新能源一体综合开发项目</t>
  </si>
  <si>
    <t>该项目位于界首镇黄金冲水库周边一般农用地及果园约3000亩，后期在兴安县全县推广。概算总投资131亿元，拟投放一百套陆基水产养殖装备，实施农（渔）生态循环种养模式与农（渔）光伏新能源有机结合，通过智能生态循环等现代化农业手段，提高设施农业和耕地的产能，促进项目区一镇一业、一村一品三产融合发展，把主园区建设成为5A级乡村旅游区、国家生态农业公园和康养特色小镇，实现共同富裕和乡村振兴目标。</t>
  </si>
  <si>
    <t>广东渔都农业科技有限公司、西安西电新能源有限公司</t>
  </si>
  <si>
    <t>桂柳禽苗孵化基地项目</t>
  </si>
  <si>
    <t>项目总投资约1.1亿元，选址位于苏桥工业园福龙园C区C-16-05号地块（桂柳饲料项目东侧），总用地面积约44.6亩，新建全自动禽苗孵化车间三栋，年出苗7200万羽；种蛋收集车间一栋，日收集种蛋50万枚；配套生产用房一栋，生活倒班宿舍一栋，办公用房一栋。项目建成后实现年销售收入约1.8亿元，年利税约600万元，新增就业岗位约300个。</t>
  </si>
  <si>
    <t>（三）服务业</t>
  </si>
  <si>
    <t>——商贸流通</t>
  </si>
  <si>
    <t>广西桂林“缤纷叠彩”花卉苗木产业园（广西花卉苗木中心）</t>
  </si>
  <si>
    <t>新建高速立交桥，新建酷客酒店，完善缤纷叠彩田园综合体配套基础设施，东干渠桥、丹桂路至银桂路等5条园区道路的建设及中村改造和村风貌整治工作，新建广西花卉苗木交易中心及灵田路花卉大道改造提升。</t>
  </si>
  <si>
    <t>1.完成花卉基地门口花鸟市场及广西花卉苗木交易会会展中心建设项目前期工作。
2.完成第三届广西花卉苗木交易会拓展工作。</t>
  </si>
  <si>
    <t>商贸流通</t>
  </si>
  <si>
    <t>桂林奥特莱斯桂林中心商城项目（一期）</t>
  </si>
  <si>
    <t>新建建筑面积10000平方米，建设内容包括设商业、地下车库等。</t>
  </si>
  <si>
    <t>完成合作协议签定，启动项目前期工作。</t>
  </si>
  <si>
    <t>广西凯宁置业投资有限公司，桂林凯宁房地产开发有限公司</t>
  </si>
  <si>
    <t>汇丰果蔬市场二期项目</t>
  </si>
  <si>
    <t>项目占地30亩，拟新建果蔬市场、仓库、办公楼、管理用房及物流停车区等。</t>
  </si>
  <si>
    <t>取得用地指标并启动前期工作。</t>
  </si>
  <si>
    <t>桂林市七星区穿山街道汇丰村民委员会、高怡公司</t>
  </si>
  <si>
    <t>桂林市秀峰区奥特莱斯家居建材城</t>
  </si>
  <si>
    <t>项目位于A14-2地块，占地面积18.75亩，建筑面积37000平方米。建设工期2年。项目建成后引进国内外高端家具品牌，成为桂林市高端家居品牌市场。</t>
  </si>
  <si>
    <t>桂林海拓房地产开发有限公司</t>
  </si>
  <si>
    <t>桂林中辰智慧云仓</t>
  </si>
  <si>
    <t>建设现代化智能云仓以及配套设施，采购一批自动化、智能化、多功能分类储存设备，总建筑面积约24667平方米。</t>
  </si>
  <si>
    <t>完善土地指标报批等前期工作。</t>
  </si>
  <si>
    <t>桂林中辰投资有限公司</t>
  </si>
  <si>
    <t>桂林空港物流产业园项目</t>
  </si>
  <si>
    <t>建设国际旅游商品自由贸易区、临空物流基地等设施。</t>
  </si>
  <si>
    <t>调整规划。</t>
  </si>
  <si>
    <t>阳朔恒富阳光五星酒店</t>
  </si>
  <si>
    <t>项目用地面积39919平方米，总建筑面积约26745.73平方米，打造赏、游、吃、住、行一站式文旅产业项目。</t>
  </si>
  <si>
    <t>完成概念性方案设计并开展方案设计。</t>
  </si>
  <si>
    <t>阳朔恒富阳光酒店管理有限公司</t>
  </si>
  <si>
    <t>国际建材家居仓储物流中心</t>
  </si>
  <si>
    <t>总建筑面积21万平方米，建设厂房、物流仓储用房等主体工程建设，以及附属设施工程。</t>
  </si>
  <si>
    <t>推进土地征收、清表工作。</t>
  </si>
  <si>
    <t>桂林金福祥仓储物流有限公司</t>
  </si>
  <si>
    <t>灵川县政府</t>
  </si>
  <si>
    <t>全州城北新区农贸市场</t>
  </si>
  <si>
    <t>规划用地150亩，拟建城北新区农贸市场，建筑面积约20万平方米。</t>
  </si>
  <si>
    <t>招商落实企业，签订正式协议，开展前期相关手续。</t>
  </si>
  <si>
    <t>桂林东舜置业有限公司</t>
  </si>
  <si>
    <t>桂湘现代物流服务中心（桂北湘南物流中心）</t>
  </si>
  <si>
    <t>规划用地面积150亩，新建现代物流服务中心、客、货运停靠转运场以及车辆加油、维修和人员住宿、餐饮、康养等配套服务设施。</t>
  </si>
  <si>
    <t>完成相关论证，签订投资协议。</t>
  </si>
  <si>
    <t>全州县黄沙河镇政府</t>
  </si>
  <si>
    <t>桂北“互联网+”创业园建设项目</t>
  </si>
  <si>
    <t>规划用地238672平方米，商贸物流中心及配套设施建设。</t>
  </si>
  <si>
    <t>开展征地和拆迁补偿。</t>
  </si>
  <si>
    <t>广西桂北果蔬交易中心</t>
  </si>
  <si>
    <t>项目占地约300亩。主要建设交易中心、展示中心、清洗包装中心、物流中心，配套建设仓储、道路硬化、给排水、美化、绿化、亮化等附属工程。</t>
  </si>
  <si>
    <t>完成项目备案，开展项目规划设计。</t>
  </si>
  <si>
    <t>广西荔浦新桂东农贸交易市场有限公司</t>
  </si>
  <si>
    <t>荔浦市恒大贸易有限公司仓储冷链物流建设工程</t>
  </si>
  <si>
    <t>项目拟用地面积16667平方米，总建筑面积101200平方米。主要建设仓库、冷库、综合楼、宿舍、道路、停车场、供电、供水、排水、消防、绿化等设施。</t>
  </si>
  <si>
    <t>完成项目规划设计、用地预审等前期工作。</t>
  </si>
  <si>
    <t>荔浦市恒大贸易有限公司</t>
  </si>
  <si>
    <t>5G智慧物流园项目</t>
  </si>
  <si>
    <t>项目规划用地约80亩，选址位于华为合作区HW03-01-03（秧二十四路东面、电子一路北面）。主要分为商品仓储服务区、商贸交易服务区、物流配送服务区、电商服务区、配套设施服务区等。项目全部建成后实现年利税超500万，入驻物流园区企业年营业额超2亿元，实现税收约1000万，就业岗位500个。</t>
  </si>
  <si>
    <t>桂林天朝投资有限公司</t>
  </si>
  <si>
    <t xml:space="preserve">大溪河物流园
</t>
  </si>
  <si>
    <t>总用地面积为2149.34亩，净用地1841.40亩，市政道路等占地面积307.94亩，规划总建筑面积为2387010平方米，总绿地面积368775平方米。分三期进行建设：一期主要建设仓储物流、货物展销中心、货物加工配送、货物集散中心以及配套建筑；二期主要建设货物加工及仓储物流；三期为保税物流中心，主要建设保税物流园、标准仓库等。配套建设建筑工程、安装工程、道路工程、桥涵工程、给排水工程、通讯工程、绿化工程等附属工程。</t>
  </si>
  <si>
    <t xml:space="preserve">启动项目前期工作。
</t>
  </si>
  <si>
    <t>——旅游</t>
  </si>
  <si>
    <t>七星区磨盘山码头建设项目</t>
  </si>
  <si>
    <t>桂林磨盘山客运港码头服务区：项目总用地面积450亩，其中2018年征地250亩，2019年征地200亩。主要建设内容：码头服务中心、游客接待中心、公园、卫生救护站、公共场所应急处理中心、邮政通信站、银行网点、配套停车场、进港道路、绿化及消防、给排水、供电照明、环保和暖通等附属设施，新建建筑面积18000平方米，升级改造面积25000平方米。</t>
  </si>
  <si>
    <t>完成项目立项并取得项目资金。</t>
  </si>
  <si>
    <t>桂林漓江旅游投资运营有限责任公司</t>
  </si>
  <si>
    <t>旅游</t>
  </si>
  <si>
    <t>国家5A级独秀峰·王城景区元宇宙建设项目</t>
  </si>
  <si>
    <t>项目位于国家5A级独秀峰·王城景区范围内，可辐射到靖江王城历史街区，占地面积约283亩。建设内容包括：5A景区智慧化数据中台及云存储系统建设；实现虚拟空间和实景互动、承载元宇宙内容实现的APP开发及应用；景区重点文化场景AR技术应用及历史场景复原；CAVE沉浸式数字影厅剧本创作、影片拍摄及硬件系统建设；360度云游古代桂林城（独秀峰山顶及山下）VR技术及装置建设；太平岩数字化投影技术改造；沉浸式游客中心及文创博物馆基础设施及软硬件设施建设。通过以上项目建设拟打造广西首个及桂林打造“世界级旅游城市”进程中第一个实现虚拟空间和实景互动的元宇宙创新项目。</t>
  </si>
  <si>
    <t>通过项目规划、设计方案，选定技术服务商。</t>
  </si>
  <si>
    <t>桂林升辉旅游景区投资管理有限责任公司</t>
  </si>
  <si>
    <t>雁鸣乡思项目</t>
  </si>
  <si>
    <t>项目占地面积约3000亩（包括山体、水域），实施“雁鸣乡思”田园综合体农业文化生态观光项目，发展以农业观光、农耕体验、旅游休闲等为主的农旅产业，由投资商与都贵村共同开发与经营。</t>
  </si>
  <si>
    <t>1.完成都贵村土地附着物的清点及补偿工作。
2.完成旅游通道建设所需土地的征收及配合业主单位完成施工。</t>
  </si>
  <si>
    <t>北京龙脉温泉疗养院</t>
  </si>
  <si>
    <t>迷山·阳朔国际运动休闲度假区项目</t>
  </si>
  <si>
    <t>项目包括户外运动服务区、路极运动区、山地艺术文化区、休闲度假区，主要建设服务中心、室内运动中心、设施控制中心、路极运动、户外探索基地、丛林穿越、攀岩基地、图书馆、艺术中心、酒店、树屋等设施及水系、景观绿化。</t>
  </si>
  <si>
    <t>完成项目规划审批和二期用地预审。</t>
  </si>
  <si>
    <t>桂林美动文化旅游开发有限公司</t>
  </si>
  <si>
    <t>阳朔县山水遇农园休闲度假庄园</t>
  </si>
  <si>
    <t>项目占地总面积1032亩，旱地种植面积332亩、水域面积700亩。主要建设服务中心、餐厅、农田风光、虾享乐园、研学基地、私享营地、民宿博物馆、饮食文化馆、手工作坊、农耕馆、给排水工程、道路工程、绿化工程等农旅结合度假区。</t>
  </si>
  <si>
    <t>阳朔白氏农业投资发展有限公司</t>
  </si>
  <si>
    <t>阳朔漓竹温泉乐园项目</t>
  </si>
  <si>
    <t>项目总建筑面积约1.2平方米，建设酒店及相关配套设施。</t>
  </si>
  <si>
    <t xml:space="preserve">桂林市承尚生态旅游开发有限公司 </t>
  </si>
  <si>
    <t>全州县大碧头国际旅游度假区项目（二期）</t>
  </si>
  <si>
    <t>建设区级田园综合体；徐霞客码头及湘江沿岸基础配套设施。</t>
  </si>
  <si>
    <t>桂林信昌投资集团</t>
  </si>
  <si>
    <t>全州县三江口“春江花月夜”及花海旅游项目</t>
  </si>
  <si>
    <t>“春江花月夜”（山水实景剧）选址位于全州县城三江口的江心岛，需要建设用地面积约80亩；“花海影视基地”选址位于全州县三江口的江心岛，总用地面积约400亩，其中建设用地面积约30亩。</t>
  </si>
  <si>
    <t>龙脊景区创5A建设项目</t>
  </si>
  <si>
    <t>按照5A级景区标准建设景区道路、步行道、旅游服务中心、景区亮化设施、停车场、旅游公厕等。</t>
  </si>
  <si>
    <t>桂林龙脊旅游开发有限公司</t>
  </si>
  <si>
    <t>龙胜各族自治县县城创4A景区项目</t>
  </si>
  <si>
    <t>按照国家4A级景区标准，新建规划面积为1200平方米游客集散中心；新建地下停车场；新建一栋七层五星级酒店；新建特色商业街区；建设1800米的滨水步道；公共照明工程，安装照明灯360盏；新建码头一座；建设一栋面积为3000平方米的红色民族演绎中心；建设一座十三层红玉楼；全县旅游导览标识安装；全县市政设施提级改造；新建4座旅游厕所。</t>
  </si>
  <si>
    <t>龙胜县全域旅游投资开发有限公司</t>
  </si>
  <si>
    <t>沙子古街文旅融合发展项目（一期）</t>
  </si>
  <si>
    <t>规划用地1214亩，修复1.4公里石板古道，400座明清建筑，9个古运码头，2座牌坊和天妃庙、准提禅林、狮子石拱桥，建设1.4公里滨江休闲区。一期修复地标建筑老当铺为沙子镇人文博物馆。修复沙子大桥至古当铺100米内精华古民居。修复天妃庙、准提禅林、上行宫。提升茶江竹筏漂流码头，建设游客接待中心、停车场等配套设施。</t>
  </si>
  <si>
    <t>1.筹备沙子老当铺文化展示中心，进行老当铺修缮。
2.开展竹排筏整合工作。
3.明确项目投资建设模式，完成招商引资。
4.完成项目详细规划编修。</t>
  </si>
  <si>
    <t>桂林▪两江四湖全域文化旅游项目</t>
  </si>
  <si>
    <t>项目以全域旅游为载体，依托两江四湖、象山、七星等著名自然地标景区，以打造“桂林▪两江四湖全域文化旅游”为目标，采取多层次多维度的方式进行旅游开发建设，在自然景观基础上引入现代服务业态，提升“两江四湖”品质品牌，推动旅游体制机制创新、旅游产业融合发展及旅游公共服务优化，打造国际一流旅游精品项目。建设内容包括：游船多样化及油改电、景区提质升级、亮化工程、沿岸重要节点改造、游客服务设施改造、水体水质优化等。项目分为两期建设：一期为两江四湖景区（拟投资5亿元），二期为象山景区、七星景区（拟投资5.2亿元）。</t>
  </si>
  <si>
    <t>积极寻找合作伙伴的同时继续完善项目规划方案，并适时开展项目可研报告的编制。</t>
  </si>
  <si>
    <t>市旅股份</t>
  </si>
  <si>
    <t xml:space="preserve">市旅股份 </t>
  </si>
  <si>
    <t>——房地产</t>
  </si>
  <si>
    <t>乌石站前路预留地开发项目</t>
  </si>
  <si>
    <t>商住楼开发，项目总建筑面积约13万平方米。本项目建设内容按相关规划条件实施。配套建设条件：
1.按规划要求在CB11-3地块（23.5亩）建设一所24个班额完全小学（招标建设内容包含：建筑主体、外墙、操场跑道、道路、门窗、室内通水通电、内墙刮腻子等主体工程建设，不包含室内装修装饰、桌椅板凳及教育设施设备等），并无偿交付给叠彩区政府。
2.出资人民币800万元，用于相关市政配套设施建设。</t>
  </si>
  <si>
    <t>力争完成项目地块招拍挂，取得土地证，实现开工建设。</t>
  </si>
  <si>
    <t>桂林绿晟房地产开发有限公司</t>
  </si>
  <si>
    <t>房地产</t>
  </si>
  <si>
    <t>桂林铁路生态旅游新城</t>
  </si>
  <si>
    <t>第一期以叠彩区为中心，建设用地面积约1300亩（其中南宁铁路局700亩、叠彩企业、棚户区用地600亩），计划投资110亿元；第二期拓展到秀峰区，建设用地约1200亩；本项目拆迁量最大的在叠彩区1300亩范围内，总量近70万平方米，其中住宅55万平方米，生产办公10万平方米，仓储3万平方米，商业2万平方米。</t>
  </si>
  <si>
    <t>1.完成项目改造方案、安置方案，明确红线范围。
2.确定土地出让方式。</t>
  </si>
  <si>
    <t>联发集团桂林联泰置业有限公司</t>
  </si>
  <si>
    <t>五矿车队危旧房改造项目</t>
  </si>
  <si>
    <t>规划用地面积12724平方米，总建筑面积34896.18平方米，新建1#楼面积：6571.30平方米，2#楼面积：14859.27平方米，3#楼面积：6710.40平方米，4#楼面积：680.21平方米。</t>
  </si>
  <si>
    <t>实现开工。</t>
  </si>
  <si>
    <t>桂林国投绿地城</t>
  </si>
  <si>
    <t>项目计划总投资30亿元，项目位于大风山片区，占地面积约370亩，其中102亩为安置用地，其他为住宅和特色商业街建设。</t>
  </si>
  <si>
    <t>绿地香港广西公司</t>
  </si>
  <si>
    <t>鑫海-七星俪城</t>
  </si>
  <si>
    <t>占地34亩，新建住宅及商业等约占12.5万平方米。</t>
  </si>
  <si>
    <t>桂林国际电线电缆集团、桂林鑫海置业有限公司、桂林四建建设工程有限公司</t>
  </si>
  <si>
    <t>七星区金星路1号项目（三金老厂区）</t>
  </si>
  <si>
    <t>项目用地面积约27.47亩，（其中绿化用地7.11亩，商业用地20.36亩）总建筑面积66360.52平方米。</t>
  </si>
  <si>
    <t>桂林金汇房地产开发有限责任公司</t>
  </si>
  <si>
    <t>甲天下旅游休闲中心项目二期</t>
  </si>
  <si>
    <t>项目新建4栋商品房，总建筑面积57544.7平方米。</t>
  </si>
  <si>
    <t>尽快完成拆迁，启动项目前期工作。</t>
  </si>
  <si>
    <t>桂林甲天下旅游休闲置业公司、桂林五洲旅游股份公司、桂林汇新环保科技公司</t>
  </si>
  <si>
    <t>中房·六合香榭</t>
  </si>
  <si>
    <t>新建建筑面积11403平方米，建设商业、住宅、地下车库。</t>
  </si>
  <si>
    <t>完成杂物间拆迁，启动项目前期工作，争取实现开工。</t>
  </si>
  <si>
    <t>中国房地产开发桂林公司</t>
  </si>
  <si>
    <t>D1-5地块项目</t>
  </si>
  <si>
    <t xml:space="preserve">项目占地面积149.4亩，为二类居住用地，容积率1.5。                                    </t>
  </si>
  <si>
    <t>完成招拍挂工作。</t>
  </si>
  <si>
    <t>秀峰区敦睦村3、4、5组集体经济发展预留地合作开发项目</t>
  </si>
  <si>
    <t>占地面积43.7亩，建筑面积4万平方米。建设临街商铺、商品房住宅、地下室车库等。</t>
  </si>
  <si>
    <t>完成项目调规和土地报批、收储等相关前期手续。</t>
  </si>
  <si>
    <t>秀峰区敦睦村老二队、广西昭泰房地产开发有限公司</t>
  </si>
  <si>
    <t>全州翰林苑建设项目</t>
  </si>
  <si>
    <t>项目规划用地面积27322平方米。</t>
  </si>
  <si>
    <t>完成用地手续，施工图设计，开展项目征地拆迁，基础勘测等。</t>
  </si>
  <si>
    <t>全州县新网再生资源回收有限责任公司</t>
  </si>
  <si>
    <t>全州县文化古街项目</t>
  </si>
  <si>
    <t>和平街—半边街文化古街建设及飞鸾桥片区配套安置商住项目。项目用地约750亩，经营范围为房地产开发及运营等。</t>
  </si>
  <si>
    <t>全州县住房城乡建设局</t>
  </si>
  <si>
    <t>——其他服务</t>
  </si>
  <si>
    <t>叠彩江东片区健康旅游示范基地项目</t>
  </si>
  <si>
    <t>该项目通过医美、医疗、健康养生等产业导入和漓江生态保护，将叠彩江东片区打造成集医疗美容、健康旅游、养生度假、产业园区、休闲特色商业、现代特色农业等为一体的桂林大健康国际旅游示范基地。</t>
  </si>
  <si>
    <t>完成项目规划设计成果。</t>
  </si>
  <si>
    <t>叠彩区人民政府</t>
  </si>
  <si>
    <t>其他服务</t>
  </si>
  <si>
    <t>新华·漓江文化广场</t>
  </si>
  <si>
    <t>项目总计容建筑面积43380平方米，建筑密度35%，控制高度24米，绿地率23.1%，折算容积率2.02，机动车停车位约628个。</t>
  </si>
  <si>
    <t>2022年上半年完成规划，力争2022年下半年开工。</t>
  </si>
  <si>
    <t>广西新华书店股份有限公司</t>
  </si>
  <si>
    <t>科第巷改造项目</t>
  </si>
  <si>
    <t>项目内容包括商铺42个、网红打卡景观12个、市集地摊46个、互动娱乐区11个、网络直播间2个。围绕科第巷打造集传统文化、网红经济、文旅文创、购物、休闲娱乐、演出、社交、互联网+为一体的多维度文旅产业空间，打造具有国际范的广西文旅新高地。</t>
  </si>
  <si>
    <t>明确业态培育和重塑，实现开工建设。</t>
  </si>
  <si>
    <t>象山区万福老年公寓</t>
  </si>
  <si>
    <t>项目位于万福路以北桐木山以南的1.8公顷集体土地及其他国有土地，共计2.3442公顷土地（万福休闲旅游度假区规划D-17地块），总投资约2亿元。</t>
  </si>
  <si>
    <t>桂林万福老年公寓有限公司</t>
  </si>
  <si>
    <t>象山区香港溢达（桂林）国际论坛中心</t>
  </si>
  <si>
    <t>项目位于万福路黄村凹西北侧，占地面积为1.44公顷，规划总建筑面积23435平方米，总投资约1亿元，拟建设“溢达可持续发展论坛”永久落户桂林的会址。主要建设内容有：3F企业总部用房6栋，1F艺术玻璃花房一栋，1F-5F的联体建筑酒店一栋（酒店内有聚会厅、会议厅、展示厅、会议室、室内羽毛球场、健身中心、玻璃屋25米恒温游泳池等），地下公共停车场以及两个室外灯光网球场，项目配套基础设施等。</t>
  </si>
  <si>
    <t>桂林溢达纺织有限公司</t>
  </si>
  <si>
    <t>桂林康养中心新建康养楼</t>
  </si>
  <si>
    <t>项目位于象山区中山南路4号，占地面积45671.5平方米，总建筑面积13958.56平方米，总投资约0.97亿元，建老年养护楼1座。</t>
  </si>
  <si>
    <t>广西铁路康养有限公司</t>
  </si>
  <si>
    <t>华侨文化体育旅游小镇</t>
  </si>
  <si>
    <t>项目规划面积约3万亩，整体开发周期约8年，拟导入时尚旅游创意对原有万达地块2168.61亩进行收购，融合磨盘山旅游度假区，改造原有旅游通道、休闲绿道，打造成为集文化旅游、文创开发、娱乐体验、体育休闲于一体的综合生态保护开发项目。</t>
  </si>
  <si>
    <t>完成方案编制并通过评审，加强对接尽快确定合作开发事宜。</t>
  </si>
  <si>
    <t>云南文化产业投资控股集团</t>
  </si>
  <si>
    <t>七星区畔塘村特色产业建设</t>
  </si>
  <si>
    <t>主要利用畔塘村村民合作社已流转的100多亩农用地，引进企业建设集观光、体验、采摘于一体的现代农业观光园；建设民宿集群，发展畔塘特色旅游业，打造“桃源畔塘”。</t>
  </si>
  <si>
    <t>完成土地流转，启动项目各项工作。</t>
  </si>
  <si>
    <t>桂林华侨旅游经济区管理委员会</t>
  </si>
  <si>
    <t>肖家村预留地项目</t>
  </si>
  <si>
    <t>项目位于A0-8地块，用地约40.35亩。拟建成以养老养生、酒店、公寓为主体，集文化、旅游、休闲、商业于一体的康养小镇式项目。</t>
  </si>
  <si>
    <t>完善土地手续，争取具备开工条件。</t>
  </si>
  <si>
    <t>汽车生活广场</t>
  </si>
  <si>
    <t>项目位于国投物流园地块，占地面积约200亩。将建设全市汽车高端销售中心、城市自驾游中转站，吸引全国汽车旅行游客，利用自然环境优势，将产业、商业与自然环境融合，致力打造独树一帜的汽车主题旅游区。</t>
  </si>
  <si>
    <t>大公馆会议中心项目</t>
  </si>
  <si>
    <t>建筑面积70000平方米，打造高端商务会议中心。</t>
  </si>
  <si>
    <t>计划完成招拍挂工作。争取年底实现开工。</t>
  </si>
  <si>
    <t>缤纷·八桂高端商业街区</t>
  </si>
  <si>
    <t>项目位于榕湖小学以东，三多路以南，榕湖以北，中山中路以西。占地面积约43.8亩，建筑面积约6万平方米，建设周期24个月。项目以“老桂林，新天地”为理念，融合桂林湖景山水，采用体验式低密度街区建筑群落，引进国际一线品牌（投资方承诺首度进入桂林的品牌≥50个），深度挖掘民族文化，展现“开放街区、新旧融合、文化传承、空间共享、永续都市”城市新面貌，打造环湖沉浸体验式文旅街区新名片。</t>
  </si>
  <si>
    <t>待项目实施方案确定后启动一期征拆工作，争取开工。</t>
  </si>
  <si>
    <t>意向业主：浙江宁波缤纷集团</t>
  </si>
  <si>
    <t>临桂五通现代工艺美术与纺织融合示范区</t>
  </si>
  <si>
    <t>建设工艺美术与纺织融合展示体验中心、工艺美术品交易中心、工艺美术创新创意中心等，总建筑面积约89800平方米。</t>
  </si>
  <si>
    <t>桂林市临桂区兴临城乡开发有限公司</t>
  </si>
  <si>
    <t>阳朔融创兴坪水镇</t>
  </si>
  <si>
    <t>项目总建筑面积8.17万平方米，建设商业街、展示中心、酒店群等旅游基础设施。</t>
  </si>
  <si>
    <t>完成土地征收，配合业主方完成相关报批工作。</t>
  </si>
  <si>
    <t>桂林融创兴漓置地有限公司</t>
  </si>
  <si>
    <t>阳朔融创国际会议小镇</t>
  </si>
  <si>
    <t>项目占地约1000亩，其中可建设用地7082亩。项目分两期建设：一期规划建设高端住宅，用地规模约322亩；二期规划建设民宿、商业街、酒店、会议中心，用地规模约6760亩。</t>
  </si>
  <si>
    <t>开展有关土地规划调整等工作。</t>
  </si>
  <si>
    <t>兴坪镇交通中转枢纽中心场站（集散中心、客运站）</t>
  </si>
  <si>
    <t>项目位于兴坪古镇大门外吕寨岩村，拟建游客集散中心及大型停车场（含地下停车场），并完善商业购物、绿化、生态厕所等配套设施。其中，地下停车场建筑面积66000平方米。</t>
  </si>
  <si>
    <t>完成项目规划相关前期工作（立项、规划方案、可行性研究等）；完成土地征收及收储。</t>
  </si>
  <si>
    <t>阳朔县兴坪镇人民政府</t>
  </si>
  <si>
    <t>阳朔县中央商务区项目</t>
  </si>
  <si>
    <t>项目规划用地面积34382平方米，总建筑面积约61708.36平方米，其中地上建筑面积（计容）约38963平方米，地下室建筑面积（不计容）20450.36平方米，地下室建筑面积（计容）约2295.15平方米。打造一个集中央商务区、金融贸易区（银行、保险）、通信互联网中心、高级人才公寓于一体的商业地产项目，为大型企业、高级人才提供一个良好的商务办公、居住环境。</t>
  </si>
  <si>
    <t>完成部分前期工作。</t>
  </si>
  <si>
    <t>阳朔县阳宏投资发展有限公司</t>
  </si>
  <si>
    <t>广西桂林湘源耕读文化旅游综合体项目</t>
  </si>
  <si>
    <t>用地面积约543亩，其中古镇文化旅游核心区用地面积约146亩，用地性质为商住用地，商住比为3:7；古镇配套房地产区开发用地面积约338亩。</t>
  </si>
  <si>
    <t>完成规划设计工作、开展项目征地拆迁。</t>
  </si>
  <si>
    <t>云南同建文旅康养有限公司</t>
  </si>
  <si>
    <t>华江康养旅游集散中心暨文旅创新集聚区项目</t>
  </si>
  <si>
    <t>项目总体规划综合服务区、旅游集散区、康养度假区、创新产业集聚区等四大片区，打造集旅游服务、游客集散、旅游购物、康养度假、产业集聚等多种功能于一体的综合文旅项目。主要建设内容有：旅游服务中心、生态换乘中心、生态停车场、喷射游艇码头、文旅夜市及旅游商品集散中心、康养旅游产品创新发展中心（有机食品、健康竹产品）、康养旅游人才孵化中心、硅谷企业研修中心、中医疗愈中心、两山理论培训中心等。</t>
  </si>
  <si>
    <t>广西灵渠胜地文化旅游投资发展有限公司</t>
  </si>
  <si>
    <t>新城商务写字楼（宏谋双创中心）</t>
  </si>
  <si>
    <t>项目建设地点位于临桂万平路以北、政通路以东地块，本项目用地面积17275平方米，总建筑面积64910平方米（计容建筑面积50590平方米，不计容建筑面积14320平方米）。</t>
  </si>
  <si>
    <t>桂林经开区规划综合保税区项目</t>
  </si>
  <si>
    <t>项目选址于桂林经开区苏桥无水港周边地块，规划面积1.08平方公里。建设查验区、保税物流区、保税加工区、综保服务区。</t>
  </si>
  <si>
    <t>研究申报编制单位及市重点企业提出的意见和建议，梳理、学习保税区申报流程。</t>
  </si>
  <si>
    <t>三、社会公益</t>
  </si>
  <si>
    <t>（一）教育</t>
  </si>
  <si>
    <t>——普通教育</t>
  </si>
  <si>
    <t>桂林市七星区“十四五”学前教育资源提升改造工程</t>
  </si>
  <si>
    <t>新建漓东幼儿园,改造敢兴幼儿园，接收改造兴进锦城、融创万达城等小区配套幼儿园。</t>
  </si>
  <si>
    <t>调整规划，确定漓东幼儿园用地。</t>
  </si>
  <si>
    <t>桂林市七星区教育局、相关企业</t>
  </si>
  <si>
    <t>普通教育</t>
  </si>
  <si>
    <t>桂林市秀峰区新建龙泉小学一期工程项目</t>
  </si>
  <si>
    <t>总建筑面积35840.42平方米，其中，新建教学楼建筑面积10244.23平方米，综合楼建筑面积5890.21平方米，以及风雨操场、宿舍楼兼食堂、架空层、地下停车场、门卫室，以及校园内道路及场地硬化、绿化、给排水、供配电、消防、弱电、围墙、大门等附属设施工程；并购置教学、办公、生活及后勤保障所需的设备一批。</t>
  </si>
  <si>
    <t>桂林秀峰投资发展有限责任公司</t>
  </si>
  <si>
    <t>全州县民族初中建设项目</t>
  </si>
  <si>
    <t>规划选址江东新区，拟新建一所民族中学。</t>
  </si>
  <si>
    <t>完成项目选址、开展前期相关手续。</t>
  </si>
  <si>
    <t>全州县江东新区管理委员会</t>
  </si>
  <si>
    <t>龙胜镇第三小学建设项目</t>
  </si>
  <si>
    <t>规划36个班，每班45-50人，规划学生1620人，用地面积51840平方米，建筑面积33173平方米，为标准化寄宿制学校，附属工程为给排水、供电、消防、绿化、围墙、校门、运动场、各种设备等。</t>
  </si>
  <si>
    <t>基本完成前期工作。</t>
  </si>
  <si>
    <t>龙胜各族自治县教育局</t>
  </si>
  <si>
    <t>荔浦市荔浦中学扩建工程</t>
  </si>
  <si>
    <t>项目总建筑面积35,000平方米。其中：新建教学楼3栋、综合楼2栋、教工宿舍楼2栋、学生宿舍楼4栋、学生食堂2栋、行政办公楼1栋、400米运动场1个、篮球场10个。主要建设内容为教学楼、综合楼、宿舍楼、食堂、办公楼、运动场、篮球场建筑工程，配套建设给排水、电气、消防、防雷、道路硬化、绿化等设施。</t>
  </si>
  <si>
    <t xml:space="preserve">完成项目可研、初设、征地等前期工作。
</t>
  </si>
  <si>
    <t>荔浦市教育局</t>
  </si>
  <si>
    <t>——高等教育</t>
  </si>
  <si>
    <t>桂林信息科技教育产业园一期项目</t>
  </si>
  <si>
    <t>总建筑面积约30万平方米，主要建设教育产业园，包括教学楼、图书馆、实验室、体育用房、行政用房、学生宿舍、教职工生活用房及附属用房等。</t>
  </si>
  <si>
    <t>继续完善项目其他前期手续，争取开展征地工作。</t>
  </si>
  <si>
    <t>桂林电子科技大学信息科技学院</t>
  </si>
  <si>
    <t>高等教育</t>
  </si>
  <si>
    <t>——职业教育</t>
  </si>
  <si>
    <t>清华艺友教育产业园</t>
  </si>
  <si>
    <t>清华艺友教育园区项目位于高新象山园（具体地块待定），项目总占地约730亩，总投资约40亿元，将重点发展教育产业、现代化服务配套等产业类别，包括人才引进、教育教学、培训、在线教育、智慧教育、科技住宅等细分产业。</t>
  </si>
  <si>
    <t>北京清华艺友科技文化发展有限责任公司（清华艺友教育发展研究院）</t>
  </si>
  <si>
    <t>职业教育</t>
  </si>
  <si>
    <t>桂林市第二技工学校产教融合基地建设项目</t>
  </si>
  <si>
    <t>桂林市第二技工学校是市人民政府主办、市人社局主管的全日制省部级重点技工学校。学校2015年从灵川县搬迁至象山区象塘路266号，占地163亩（原有107亩，新征56亩），在校学生2000多人，教职工145人。为贯彻落实《国务院办公厅关于深化产教融合的若干意见》（国办发﹝2012﹞95号）精神，深入开展校企合作，推进产教融合，促进学校高质量发展，学校拟在新征土地上建设桂林市第二技工学校产教融合基地，规划建设1栋学生宿舍楼、1栋教师公寓楼，6栋实训大楼，总建筑面积为5.1万平方米，满足扩大后5000名学生的教学需求。</t>
  </si>
  <si>
    <t>1.3月取得11亩土地的用地批复。
2.9月取得45亩土地的用地批复。
3.2月取得项目立项批复。
4.9月取得项目可行性研究批复。</t>
  </si>
  <si>
    <t>桂林市第二技工学校</t>
  </si>
  <si>
    <t>市人力资源社会保障局</t>
  </si>
  <si>
    <t>（二）卫生</t>
  </si>
  <si>
    <t>全州县江东新区医院建设项目</t>
  </si>
  <si>
    <t>规划用地约150亩，建筑面积141551平方米。</t>
  </si>
  <si>
    <t>全州县人民医院</t>
  </si>
  <si>
    <t>卫生</t>
  </si>
  <si>
    <t>荔浦市中医医院门急诊综合楼建设项目</t>
  </si>
  <si>
    <t>新建1栋地下1层地上9层的门急诊综合楼，总建筑面积12000平方米，其中地上建筑面积10800平方米，地下建筑面积1200平方米，建设内容包括建筑安装工程，配套建设电气、给排水、消防、道路硬化、绿化、停车场等附属工程，购置设施一批。</t>
  </si>
  <si>
    <t>完成项目可研批复等前期工作。</t>
  </si>
  <si>
    <t>荔浦市中医医院</t>
  </si>
  <si>
    <t>桂林市急救中心综合楼建设项目</t>
  </si>
  <si>
    <t>本项目规划用地面积12004平方米（18亩），总建筑面积为15000平方米，一期建设急救中心功能用房、业务用房、后勤保障用房、全域卫生应急指挥中心和地下室，建筑面积共8500平方米，其中地上建筑面积7500平方米，地下建筑面积1000平方米；配套建设道路及地面硬化、绿化、停车场、围墙、给排水、电力、消防等配套设施。购置指挥调度系统设施设备一批。</t>
  </si>
  <si>
    <t>桂林市120指挥台</t>
  </si>
  <si>
    <t>市卫生健康委</t>
  </si>
  <si>
    <t>桂林市妇女儿童医院桂林市妇幼保健院临桂院区建设</t>
  </si>
  <si>
    <t>总建筑面积17.2万平方米，建设保健用房、医疗用房等设施，购置医疗设备一批。</t>
  </si>
  <si>
    <t>桂林市妇女儿童医院</t>
  </si>
  <si>
    <t>（三）文化</t>
  </si>
  <si>
    <t>山水传媒艺术馆</t>
  </si>
  <si>
    <t>项目用地面积10483平方米，建筑面积14612平方米。新建艺术教学办公区、公共文化交流区、文化艺术工作室等区域，打造一座以文化传播为主题、多功能复合的艺术教育基地。</t>
  </si>
  <si>
    <t>文清工作室</t>
  </si>
  <si>
    <t>文化</t>
  </si>
  <si>
    <t>桂林靖江别苑项目</t>
  </si>
  <si>
    <t>项目位于桃花湾内，与鲁家村隔江相望，占地30亩，拟总投资2亿元，一期拟投资5000万元，二期拟投资15000万元。项目拟建成集旅游咨询服务、体育休闲、鲁家书院，独秀戏院、芦笛美院、文化创意为一体的文旅体融合典范。</t>
  </si>
  <si>
    <t>全州县湘山寺改建项目</t>
  </si>
  <si>
    <t>项目规划用地约40亩，拟建设湘山寺佛教文化园、石涛文化园、戴安澜将军民族抗战文化园等。</t>
  </si>
  <si>
    <t>全州县民宗局</t>
  </si>
  <si>
    <t>湘江忠魂剧院和青少年守墓营地建设</t>
  </si>
  <si>
    <t>湘江忠魂剧院总用地面积16666平方米（约25亩），总建筑面积8000平方米；青少年守墓营地项目总用地面积约531亩，总建筑占地面积50000平方米。</t>
  </si>
  <si>
    <t xml:space="preserve">完成湘江忠魂剧院征地、环评工作，完成项目EPC招投标工作。             </t>
  </si>
  <si>
    <t>北京冷杉梦奇文化传媒有限公司</t>
  </si>
  <si>
    <t>龙胜各族自治县公共文化服务中心</t>
  </si>
  <si>
    <t>总建筑面积21000平方米，新建综合博物馆、长征国家文化公园（广西段）非物质文化遗产馆、公共图书馆、文化馆及其附属设施。</t>
  </si>
  <si>
    <t>完成用地审批及可研等前期工作。</t>
  </si>
  <si>
    <t>龙胜各族自治县国有资产投资经营有限公司</t>
  </si>
  <si>
    <t>（四）体育</t>
  </si>
  <si>
    <t>秀峰区琴潭体育馆</t>
  </si>
  <si>
    <t>项目占地面积24亩，建设体育馆及场馆相关设施。打造一座综合性体育馆。</t>
  </si>
  <si>
    <t>体育</t>
  </si>
  <si>
    <t>（五）其他社会</t>
  </si>
  <si>
    <t>扁山巷片区改造项目</t>
  </si>
  <si>
    <t>扁山巷片区位于叠彩区九华路以西，叠彩公安分局以东，中海九樾项目以南，山水阳光城小区以北，面积约28亩。属于为民办实事的公益性棚户区改造项目，计划将扁山路两侧原建于60-80年代房屋拆除搬迁，将片区内共99套房改房，面积约3002平方米，住户数99户实施整体搬迁。</t>
  </si>
  <si>
    <t>完成控规调整和保障性租赁住房建设方案编制工作，并获市政府批复。</t>
  </si>
  <si>
    <t>其他社会</t>
  </si>
  <si>
    <t>城北体育文化城</t>
  </si>
  <si>
    <t>规划总用地面积117087.61平方米（约175.63 亩），建设规模包括新建一所南洲实验小学，总建筑面积16479.13平方米；新建一栋体育馆副楼及精装修工程，总建筑面积 15945.67平方米；体育馆主楼装修工程及配套设备设施，建筑面积19006.96平方米，配套室外给排水工程、电气工程、消防工程、环境工程及公共配套等；新建体育公园总用地面积87000平方米。</t>
  </si>
  <si>
    <t>完成前期手续，年底前将ppp项目列入国家ppp项目库并完成招投标工作，之后两个月内启动附属楼、南洲小学开工建设工作。</t>
  </si>
  <si>
    <t>东镇路桂林宋王城改造</t>
  </si>
  <si>
    <t>项目位于叠彩区桂湖以东、漓江以西、驿前横里以南区域，总面积约391亩。该项目分三期改造实施，其中：一期为东镇路以北、中山北路以东、驿前直里以西、铁封山以南范围，面积约95亩，计划2022年改造建设；（土地面积约95亩，改造建筑33栋，户数575户，常住户数461户，常住人口1191人。建筑面积69326.19平方米（包含厂区、办公楼等17171平方米，其中东镇路水厂厂区15318平方米、国资委办公楼1600平方米、2个门面面积253平方米），无证建筑面积3580平方米）。二期为北门市场片区和桂岭小学片区，面积共约86亩，计划2024年改造建设；三期为鹦鹉山以南区域，面积约210亩，计划2026年改造建设。</t>
  </si>
  <si>
    <t>完成项目招商，确定项目业主，启动建设工作。</t>
  </si>
  <si>
    <t>西二环安置房</t>
  </si>
  <si>
    <t>桂林市叠彩区铁路片区拆迁安置项目（一期）位于新建路以东、西二环路以南、中山北路以西、爱琴湾小区以北的乌石村地块，面积约40.8亩，项目于2010年获得市发改委立项批复，开始启动前期工作。项目原计划用于安置西二环路（乌石街口至湘桂铁路段）红线范围内以及安置地内的拆迁户，但因各种原因该项目近十年来多次启动后均未能开工建设。整体待改造用地27186.48平方米（40.78 亩）。根据桂林市规划部门审批的规划设计方案，主要技术经济指标为：建设用地面积27186.48平方米（40.78亩），总建筑面积107600.92平方米，容积率3.21，计容面积87185.79平方米，其中住宅面积75823.28平方米，商业用房面积9647.66平方米，公用设施面积1714.85平方米，地下面积20415.13平方米（地下车库和设备房等）。本项目用地性质为国有出让建设用地和集体安置房用地；项目按照“政府主导、市场运作、整体改造、互利共赢”的开发原则进行，将本项目改造成城市新兴高端生活区。本项目估算总投资约为4.5亿元，力争2022年11月底开工，开工后2年完成。</t>
  </si>
  <si>
    <t>力争取得国有划拨土地证，实现开工建设。</t>
  </si>
  <si>
    <t>桂林华鼎房地产开发公司</t>
  </si>
  <si>
    <t>北仓路片区改造计划</t>
  </si>
  <si>
    <t>共270亩，一期实际开发8号大院70亩，二期开发剩余地块，包含蒋家岭，秦家桥D9-2绿地。</t>
  </si>
  <si>
    <t>1.完成片区调查摸底工作，启动房屋征收协议的签订工作。
2.明确业主完成前期手续。
3.落实安置房建设用地。
4.力争年底安置房开工建设。</t>
  </si>
  <si>
    <t>原汽车客运总站旧改项目</t>
  </si>
  <si>
    <t>项目位于中山南路原汽车总站，项目改造范围用地面积约71亩，总投资约10亿元，按照目前《西门片区控制性详细规划方案》给定的规划技术指标，改造用地规划为居住用地。</t>
  </si>
  <si>
    <t>桂林骏达运输股份有限公司</t>
  </si>
  <si>
    <t>环城南路南片区棚改项目</t>
  </si>
  <si>
    <t>项目位于环城南路以南，桂海铁路以北，总投资约15亿元，改造范围用地面积约1130亩，涉及改造建筑面积约18万平方米，主要以居民自建房为主，共计1800户（套）。</t>
  </si>
  <si>
    <t>铁西片区旧改项目</t>
  </si>
  <si>
    <t>项目位于环城西二路以西，机场路以北，总投资约10亿元，改造范围用地面积约500.3亩，涉及改造建筑面积约32.5万平方米。项目重点对110亩用地进行拆旧建新，彻底改变城市主干道沿线面貌和形象。</t>
  </si>
  <si>
    <t>雪芙莲地块改造</t>
  </si>
  <si>
    <t>项目位于凯风路299号，总投资约4.5亿元，分两期建设，一期建筑面积约90亩，计划投资2.5亿元；二期建筑面积约75亩，计划投资2亿元。项目主要建设住宅、配套商业设施，给排水及绿化等附属工程。</t>
  </si>
  <si>
    <t>桂林顺佳集团有限公司</t>
  </si>
  <si>
    <t>新建村城中村改造项目</t>
  </si>
  <si>
    <t>项目占地总面积约168.9亩，主要用于村民安置和商业开发。</t>
  </si>
  <si>
    <t>完成安置地块拆迁。</t>
  </si>
  <si>
    <t>七星区自然资源局、七星区朝阳乡人民政府</t>
  </si>
  <si>
    <t>六合路农房拆迁回建安置房项目</t>
  </si>
  <si>
    <t>项目占地面积9.45亩，总占地面积为12731.66平方米。</t>
  </si>
  <si>
    <t>取得项目用地并办理产权证，启动前期工作。</t>
  </si>
  <si>
    <t>七星区穿山街道七星村民委员会</t>
  </si>
  <si>
    <t>桂林市七星区人民法院新建审判业务用房</t>
  </si>
  <si>
    <t>审判业务用房1栋，建筑面积约为12980平方米，配套建筑门卫室12平方米，地下停车场6600平方米，围墙752米。</t>
  </si>
  <si>
    <t>完成用地性质控规调整，得到市发改委审批通过，力争2022年第四季度开工建设。</t>
  </si>
  <si>
    <t>七星区人民法院</t>
  </si>
  <si>
    <t>七里店派出所及特巡警大队项目</t>
  </si>
  <si>
    <t>项目拟新建七里店派出所及特巡警大队办公楼，总面积6988平方米。</t>
  </si>
  <si>
    <t>完成供地并启动建设。</t>
  </si>
  <si>
    <t>桂林市公安局七星分局</t>
  </si>
  <si>
    <t>飞凤片区城中村改造</t>
  </si>
  <si>
    <t>该项目范围北至飞凤山、鸡公山，南至西山，西至桃花江路，东至飞凤路, 项目规划面积约500亩。建设内容包括旅游房地产开发、安置点建设、飞凤路拓宽、环湖路建设、飞凤小学改建、河道水域清淤治理、绿地公园建设及其他配套基础设施开发建设，以及农村集体预留发展用地开发建设等城市更新改造。</t>
  </si>
  <si>
    <t>开展调规工作。</t>
  </si>
  <si>
    <t>江西五洲新景峰投资有限公司</t>
  </si>
  <si>
    <t>琴潭岩南北村城中村改造</t>
  </si>
  <si>
    <t>项目范围东至中隐路，南至桂林市自来水公司琴潭加压站，北至桂林市千亩荷塘北区，项目涉及征拆土地面积约110亩，建设内容为对秀峰区琴潭岩村进行城市更新改造，新建农民安置用房、住宅商品房、基础设施建设及村集体预留地开发等。</t>
  </si>
  <si>
    <t>雁山区保障性安居工程</t>
  </si>
  <si>
    <t>雁山区科教组团保障性安居工程：项目规划用地面积57.6亩，容积率2.3，建筑密度和绿地率内为30%，限高34米，拟建设建筑面积为42000平方米，公租房按60平方米/套，共计400套，租赁住房按40平方米/套，共计400套，其他设施建设暂估2000平方米。
雁山科教卫职工保障性租赁住房项目：项目拟计划选址于桂阳公路东侧，园博园北侧，理工大学西门斜对面，规划用地面积7.05亩，容积率1.8，拟建设建筑面积为7000平方米，其中租赁住房按40平方米/套，共计150套，其他设施建设暂估1000平方米，估算总投资约2593.55万元。</t>
  </si>
  <si>
    <t>完成初步设计。</t>
  </si>
  <si>
    <t>桂林市雁山区住房和城乡建设局</t>
  </si>
  <si>
    <t>宛田瑶族乡新型城镇化示范乡镇建设项目</t>
  </si>
  <si>
    <t>主要建设包括：
1.对集镇区重点地段约290栋房屋外立面改造。
2.城市支路、次干路道路提升改造，改造总长度约为2232米。
3.对集镇区主次干道及小广场等主要公共区域安装路灯，新增电子警察设备。
4.给水老旧管道提升改造。
5.垃圾中转站、公厕等环卫设施。
6.电力通信等管线下地。
7.乡标及景观小品设置。
8.民族广场、公交客运站、停车场、集贸市场等公共服务设施。</t>
  </si>
  <si>
    <t>龙胜县武装部、消防大队、交警队搬迁项目</t>
  </si>
  <si>
    <t>新建武装部、消防大队、交警队综合楼、业务用房及其附属设施等。</t>
  </si>
  <si>
    <t>平乐县生态运动第一批场景建设项目</t>
  </si>
  <si>
    <t>新建漓江水上运动基地、青龙月亮山国际山地越野跑基地、狮子山国家森林公园生态运动基地、印山码头赛艇基地；开展平乐县国家体育公园建设，规划体育公园总占地面积66000平方米，新建球类项目五人制足球场、篮球场、气排球场、网球场、乒乓球场及羽毛球场；新建5公里健身步道；新建智能健身广场、太极拳广场、广场器械类项目；新建儿童活动设施以及室外看台、停车场、绿化亮化等配套设施建设。</t>
  </si>
  <si>
    <t>完成生态运动总体规划，并开展项目相关的申报工作。</t>
  </si>
  <si>
    <t>平乐县文化广电体育和旅游局</t>
  </si>
  <si>
    <t>平乐县公安局监管中心（强制隔离戒毒所、看守所、拘留所）建设工程项目</t>
  </si>
  <si>
    <t>项目规划总用地面积7.67万平方米，总建筑面积2.88万平方米。其中强制隔离戒毒所设计收戒量为400人，属中型强制隔离戒毒所；建筑面积为1.23万平方米。看守所设计收押量为300人；建筑面积为1.2万平方米。拘留所设计拘留量为200人，属大型拘留所，建筑面积为0.46万平方米。</t>
  </si>
  <si>
    <t xml:space="preserve">
完成方案设计等前期工作。</t>
  </si>
  <si>
    <t>平乐县公安局</t>
  </si>
  <si>
    <t xml:space="preserve">荔浦市湿地体育公园建设项目
</t>
  </si>
  <si>
    <t>建设健身步道全长20000米，宽1.5米；3个五人制标准足球场，总建筑面积2772平方米；12个标准篮球场，总建筑面积7910.40平方米；8个标准排球场，总建筑面积2150平方米；太极拳广场面积13333.34平方米；智能健身广场面积13333.34平方米；象棋厅1座，3层，总建筑面积750平方米；主要建设内容为建筑安装工程，配套建设供电、给排水、消防、道路硬化、绿化景观及设备购置等。</t>
  </si>
  <si>
    <t>完成项目建议书批复等前期工作。</t>
  </si>
  <si>
    <t>荔浦市文化广电体育和旅游局</t>
  </si>
  <si>
    <t>荔浦市自然灾害监测预警智能化建设项目</t>
  </si>
  <si>
    <t>本项目主要是对荔浦市境内设定布置重点水灾、水库自动监测预警点90个；火灾自动监测预警点100个；地质灾害自动监测预警点60个；建立起自然灾害监测预警智能化系统，提高防灾减灾能力，保障人民群众根本利益。</t>
  </si>
  <si>
    <t>完成项目建议书、可研批复等前期工作。</t>
  </si>
  <si>
    <t>荔浦市应急管理局</t>
  </si>
  <si>
    <t>临桂新区体育中心</t>
  </si>
  <si>
    <t>建设一所内含标准足球场、标准田径赛道、游泳馆、篮球馆、羽毛球馆、乒乓球场、气排球场、办公区、宿舍区、训练区等的综合体育活动中心。</t>
  </si>
  <si>
    <t>桂林国投产业发展集团有限公司桂林电缆厂生活区危旧房改造建设保障性住房</t>
  </si>
  <si>
    <t>进行危旧房改造，面积约1万平方米。</t>
  </si>
  <si>
    <t>完成项目修建性详细规划的报批以及其他前期工作。</t>
  </si>
  <si>
    <t>市国资委</t>
  </si>
  <si>
    <t>机场路沿线风貌提升工程</t>
  </si>
  <si>
    <t>项目位于沿香江大饭店至临桂僚田互通立交段道路外两侧各50米区域范围，包括建筑立面改造、道路沿线两侧与建筑之间的空间和沿线景观提升改造、重要道路交叉节点景观改造等，道路总长度约16.5公里，改造面积约165公顷，涉及建筑立面改造约200栋（道路两侧）。</t>
  </si>
  <si>
    <t>完成方案编制等前期工作，力争项目开工建设。</t>
  </si>
  <si>
    <t>四、节能环保</t>
  </si>
  <si>
    <t>——环境综合治理</t>
  </si>
  <si>
    <t>漓江生态综合治理（亚开行贷款项目）</t>
  </si>
  <si>
    <t>对莲塘里、江头村、上东窑、下东窑、易家村五个自然村进行综合环境整治设计，实施叠彩区江东滨江旅游步道工程（一期）工程建设和污水综合整治，对漓江支流及村庄进行风貌改造，新增全长约14公里慢行步道。</t>
  </si>
  <si>
    <t>1.完成施工图设计及预算编制工作。
2.获得贷款后，五个自然村的环境整治工作开工建设。</t>
  </si>
  <si>
    <t>环境综合治理</t>
  </si>
  <si>
    <t>桂林市叠彩区重点流域水环境综合治理与可持续发展试点工程（含蚂蝗洲项目）</t>
  </si>
  <si>
    <t>共涉及清风沟、灵剑溪、乌金河、南洲岛、漓江东岸、漓江西岸、八角塘等7处流域，新建污水管网工程43.8公里；污染底泥清理工程23万立方米；生态护岸工程33.8公里；生态步道工程5.7公里；水源地保护区护栏工程2.7公里；人工湿地工程0.377平方公里；生态隔离带工程0.0935平方公里。</t>
  </si>
  <si>
    <t>争取上级资金支持，力争下半年开工建设。</t>
  </si>
  <si>
    <t>桂林市七星区黄莺岩片区整治项目</t>
  </si>
  <si>
    <t>本项目在规划范围内，计划收储土地约200亩并实现项目开发。主要建设内容是开展土地收储工作相关的征地、拆迁、场地平整和防护等几部分组成并实现项目供地。</t>
  </si>
  <si>
    <t>完成融资，启动土地收储和招拍挂。</t>
  </si>
  <si>
    <t>桂林市高科房地产开发有限责任公司</t>
  </si>
  <si>
    <t>华侨漓江支流生态修复工程</t>
  </si>
  <si>
    <t>主要对辖区内漓江支流进行生态修复及自然景观提升工作，包括：
1.对辖区内洲岛被破坏生态进行修复，修复生态护岸，建设生态林，恢复洲岛动植物的多样性和自然景观环境。
2.实施漓江支流水环境综合整治工程，通过清除水面及水周固体废弃物、清理河道污染底泥，配套建设敢兴村、马家坊村、竹江村及华侨农场本部的农村污水集中处理设施等，使辖区内漓江支流水质稳定达标。
3.对辖区漓江沿岸山体裸露部分进行环境保护与生态修复，消除地质灾害隐患，解决土地石漠化问题，主要包括江山、平山平整复绿。
4.实施园林绿化工程，综合华侨周边的地理特点、历史文脉、周边环境条件等多方面因素，通过自然景观营造、生态修复、功能提升等，以漓江水系支流为载体，保留现有生态环境，打造融入田园文化及历史文化的农田山林。</t>
  </si>
  <si>
    <t>待项目资金到位后办理前期手续，争取实现动工建设。</t>
  </si>
  <si>
    <t>华侨旅游经济区管委会</t>
  </si>
  <si>
    <t>朝阳河流域生态修复综合治理工程</t>
  </si>
  <si>
    <t>主要对辖区内朝阳河流域进行生态修复工作，包括：
1.在辖区内朝阳河流域周边建设生态保护带、草皮护坡、河道两岸护脚挡墙等。
2.提高朝阳河流域（含支渠）水质量。
3.对朝阳河流域进行清淤，清除水面及水周固体废弃物等。
4.地方配套实施朝阳河流域农村环境连片综合治理，完成朝阳河周边所涉及到的新建、岩前、西南、合心、丫吉等5个村委自然村进行截污，完善小型污水处理设施10处，控制污水排放，达到净化水质的目的。</t>
  </si>
  <si>
    <t>七星区朝阳乡人民政府</t>
  </si>
  <si>
    <t>马鞍河生态修复综合治理工程</t>
  </si>
  <si>
    <t>主要对辖区内马鞍河流域进行生态修复工作，包括：1.在辖区内马鞍河流域周边建设生态保护带、草皮护坡、河道两岸护脚挡墙等。
2.对马鞍河流域进行清淤，清除水面及水周固体废弃物等。
3.沿河环境整治及生态修复等工程。
4.政府投入配套资金敷设截污管道约3千米。</t>
  </si>
  <si>
    <t>灵剑溪生态修复项目</t>
  </si>
  <si>
    <t>起点为黄莺岩工业区，终点至栖霞桥，总长约5千米，主要内容包括：
1.在辖区内漓江支流周边建设生态保护带，修复植被、恢复动植物多样性等。
2.对漓江支流进行清淤，清除水面及水周固体废弃物等。
3.疏通河道、清理淤泥、修建沿溪河堤、修建生态步道、扩建排污管道。</t>
  </si>
  <si>
    <t>七星区人民政府</t>
  </si>
  <si>
    <t>漓江支流桃花江流域秀峰段慢行绿道系统建设及周边环境综合整治项目</t>
  </si>
  <si>
    <t>1.水环境治理系统及慢行系统：（1）甲山溪上游琴潭岩北村风貌改造69户70栋，总建筑面积26000多平方米，铺设雨水管网1700米，污水管网1860米，并进行绿化美化200平方米，对村庄人居环境治理改善，打造人居环境典范。（2）乌金河2.2公里采用外源阻断、内源控制及生态修复技术进行水环境治理，采用石笼网等进行驳岸生态修复。（3）芳莲池至燕山桥段慢行绿道建设，宽3.5米，长2.7公里。
2.污水收集与管控系统：（1）新建长海路污水提升泵站一座，设计流量为300立方米/天。（2）桃花江上游演波村、庭江洞村分别新建污水处理站（近期处理规模100吨/天)。
3.桃花江甲山村段约1公里驳岸修复及内涝治理。</t>
  </si>
  <si>
    <t>完成前期工作，争取开工。</t>
  </si>
  <si>
    <t>桂林古桂柳运河生态修复及综合利用建设项目(含旅游）：良丰河防洪治涝与生态修复工程第一阶段首期示范项目</t>
  </si>
  <si>
    <t>本项目生态修复范围：良丰河防洪治涝与生态修复工程第一阶段首期示范项目。主要建设内容包括：防洪治涝工程；河湖连通工程；生态环境水污治理；河道整治清淤、疏浚，护岸、护坡生态景观美化。</t>
  </si>
  <si>
    <t>完成初步、设计等前期工作。</t>
  </si>
  <si>
    <t>桂林国峡古运河建设投资有限公司</t>
  </si>
  <si>
    <t>平乐县榕津河流域治理工程</t>
  </si>
  <si>
    <t>拟在桥亭村和青龙村各建设1座农村生活污水处理站，总处理规模850立方米/天；建设污水处理管网12431米，其中桥亭村4507米，青龙村4015米，阳安村3909米；张家镇建设生态护岸2830米；建设生态拦截沟5944米，其中张家镇1744米，青龙村4200米；生态塘87058平方米，其中张家镇53576平方米，青龙村33482平方米。</t>
  </si>
  <si>
    <t>平乐县生态环境局</t>
  </si>
  <si>
    <t>——污水处理</t>
  </si>
  <si>
    <t>平乐县城区污水处理及配套管网工程</t>
  </si>
  <si>
    <t>新建同乐污水提升泵站一座、漓江小镇污水处理厂一座、马渭污水处理厂一座、污水管道48公里；改造1号、2号、3号污水提升泵站。</t>
  </si>
  <si>
    <t>污水处理</t>
  </si>
  <si>
    <t>桂林市新建龙门污水处理厂工程项目</t>
  </si>
  <si>
    <t>主要建设内容包括：污水处理厂（近期规模20万吨/日）；污水处理厂进水主管；尾水排放管；污泥处置。</t>
  </si>
  <si>
    <t>在2022年3月前资金落实的情况下，完成项目选址、可研等期工作。</t>
  </si>
  <si>
    <t>桂林市排水有限公司</t>
  </si>
  <si>
    <t>桂林市临桂区污水处理厂（西区）升级改造工程</t>
  </si>
  <si>
    <t>项目改造后规模为3*10立方米/天，主体工艺为“CAST+高密度沉淀池+纤维滤池+紫外线消毒”，污水处理厂提标改造至一级A标。主要建设内容为：改造细格栅、沉砂池等构（建）筑物；新建提升泵房、沉淀池、消毒池等（建）筑物；厂区除臭等。</t>
  </si>
  <si>
    <t>在2022年7月前资金落实的情况下，完成招标工作，争取开工。</t>
  </si>
  <si>
    <t>——垃圾处理</t>
  </si>
  <si>
    <t>桂林市七星区垃圾中转站建设</t>
  </si>
  <si>
    <t>新建华侨、融创万达、芳香路、朝阳乡、穿山樟木、桂磨路、高新园区等地垃圾中转站，占地约10余亩。</t>
  </si>
  <si>
    <t>完成一个垃圾中转站的前期工作。</t>
  </si>
  <si>
    <t>桂林市七星区城市管理局</t>
  </si>
  <si>
    <t>垃圾处理</t>
  </si>
  <si>
    <t>——生态及循环经济</t>
  </si>
  <si>
    <t>荔浦市建筑垃圾运输及综合再利用项目</t>
  </si>
  <si>
    <t>项目占地面积约2万平方米，总建筑面积约4000平方米，新建生产车间1栋（包括原料堆放区）、办公楼1栋、临时堆放区1间（原料仓库），购置运输车辆，配套建设供电、给排水、道路及地面硬化、绿化、亮化场等附属工程。</t>
  </si>
  <si>
    <t>荔浦市城市管理监督局</t>
  </si>
  <si>
    <t>生态及循环经济</t>
  </si>
</sst>
</file>

<file path=xl/styles.xml><?xml version="1.0" encoding="utf-8"?>
<styleSheet xmlns="http://schemas.openxmlformats.org/spreadsheetml/2006/main">
  <numFmts count="13">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quot;全市合计&quot;0&quot;项&quot;"/>
    <numFmt numFmtId="177" formatCode="0_ "/>
    <numFmt numFmtId="178" formatCode="&quot;兴安县&quot;0&quot;项&quot;"/>
    <numFmt numFmtId="179" formatCode="&quot;&quot;0&quot;项&quot;"/>
    <numFmt numFmtId="180" formatCode="&quot;市经投公司&quot;0&quot;项&quot;"/>
    <numFmt numFmtId="181" formatCode="&quot;灌阳县&quot;0&quot;项&quot;"/>
    <numFmt numFmtId="182" formatCode="&quot;经开区&quot;0&quot;项&quot;"/>
    <numFmt numFmtId="183" formatCode="&quot;市水利局&quot;0&quot;项&quot;"/>
    <numFmt numFmtId="184" formatCode="0_);[Red]\(0\)"/>
  </numFmts>
  <fonts count="30">
    <font>
      <sz val="12"/>
      <name val="宋体"/>
      <charset val="134"/>
    </font>
    <font>
      <sz val="11"/>
      <name val="宋体"/>
      <charset val="134"/>
    </font>
    <font>
      <b/>
      <sz val="12"/>
      <name val="宋体"/>
      <charset val="134"/>
    </font>
    <font>
      <b/>
      <sz val="11"/>
      <name val="宋体"/>
      <charset val="134"/>
    </font>
    <font>
      <sz val="16"/>
      <name val="黑体"/>
      <charset val="134"/>
    </font>
    <font>
      <sz val="22"/>
      <name val="方正小标宋_GBK"/>
      <charset val="134"/>
    </font>
    <font>
      <sz val="10"/>
      <name val="宋体"/>
      <charset val="134"/>
    </font>
    <font>
      <sz val="11"/>
      <name val="黑体"/>
      <charset val="134"/>
    </font>
    <font>
      <sz val="11"/>
      <color indexed="8"/>
      <name val="宋体"/>
      <charset val="134"/>
    </font>
    <font>
      <sz val="11"/>
      <color indexed="62"/>
      <name val="宋体"/>
      <charset val="134"/>
    </font>
    <font>
      <sz val="12"/>
      <name val="Times New Roman"/>
      <charset val="0"/>
    </font>
    <font>
      <sz val="11"/>
      <color indexed="16"/>
      <name val="宋体"/>
      <charset val="134"/>
    </font>
    <font>
      <sz val="11"/>
      <color indexed="9"/>
      <name val="宋体"/>
      <charset val="134"/>
    </font>
    <font>
      <u/>
      <sz val="11"/>
      <color indexed="12"/>
      <name val="宋体"/>
      <charset val="134"/>
    </font>
    <font>
      <u/>
      <sz val="11"/>
      <color indexed="20"/>
      <name val="宋体"/>
      <charset val="134"/>
    </font>
    <font>
      <b/>
      <sz val="11"/>
      <color indexed="62"/>
      <name val="宋体"/>
      <charset val="134"/>
    </font>
    <font>
      <sz val="11"/>
      <color indexed="10"/>
      <name val="宋体"/>
      <charset val="134"/>
    </font>
    <font>
      <b/>
      <sz val="18"/>
      <color indexed="62"/>
      <name val="宋体"/>
      <charset val="134"/>
    </font>
    <font>
      <i/>
      <sz val="11"/>
      <color indexed="23"/>
      <name val="宋体"/>
      <charset val="134"/>
    </font>
    <font>
      <b/>
      <sz val="15"/>
      <color indexed="62"/>
      <name val="宋体"/>
      <charset val="134"/>
    </font>
    <font>
      <b/>
      <sz val="13"/>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9"/>
      <name val="宋体"/>
      <charset val="134"/>
    </font>
    <font>
      <sz val="10"/>
      <name val="楷体_GB2312"/>
      <charset val="0"/>
    </font>
    <font>
      <sz val="10"/>
      <name val="Arial"/>
      <charset val="0"/>
    </font>
  </fonts>
  <fills count="18">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42"/>
        <bgColor indexed="64"/>
      </patternFill>
    </fill>
    <fill>
      <patternFill patternType="solid">
        <fgColor indexed="45"/>
        <bgColor indexed="64"/>
      </patternFill>
    </fill>
    <fill>
      <patternFill patternType="solid">
        <fgColor indexed="22"/>
        <bgColor indexed="64"/>
      </patternFill>
    </fill>
    <fill>
      <patternFill patternType="solid">
        <fgColor indexed="29"/>
        <bgColor indexed="64"/>
      </patternFill>
    </fill>
    <fill>
      <patternFill patternType="solid">
        <fgColor indexed="9"/>
        <bgColor indexed="64"/>
      </patternFill>
    </fill>
    <fill>
      <patternFill patternType="solid">
        <fgColor indexed="55"/>
        <bgColor indexed="64"/>
      </patternFill>
    </fill>
    <fill>
      <patternFill patternType="solid">
        <fgColor indexed="25"/>
        <bgColor indexed="64"/>
      </patternFill>
    </fill>
    <fill>
      <patternFill patternType="solid">
        <fgColor indexed="43"/>
        <bgColor indexed="64"/>
      </patternFill>
    </fill>
    <fill>
      <patternFill patternType="solid">
        <fgColor indexed="27"/>
        <bgColor indexed="64"/>
      </patternFill>
    </fill>
    <fill>
      <patternFill patternType="solid">
        <fgColor indexed="54"/>
        <bgColor indexed="64"/>
      </patternFill>
    </fill>
    <fill>
      <patternFill patternType="solid">
        <fgColor indexed="31"/>
        <bgColor indexed="64"/>
      </patternFill>
    </fill>
    <fill>
      <patternFill patternType="solid">
        <fgColor indexed="23"/>
        <bgColor indexed="64"/>
      </patternFill>
    </fill>
    <fill>
      <patternFill patternType="solid">
        <fgColor indexed="49"/>
        <bgColor indexed="64"/>
      </patternFill>
    </fill>
    <fill>
      <patternFill patternType="solid">
        <fgColor indexed="44"/>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thick">
        <color indexed="54"/>
      </bottom>
      <diagonal/>
    </border>
    <border>
      <left/>
      <right/>
      <top/>
      <bottom style="thick">
        <color indexed="44"/>
      </bottom>
      <diagonal/>
    </border>
    <border>
      <left/>
      <right/>
      <top/>
      <bottom style="medium">
        <color indexed="22"/>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54"/>
      </top>
      <bottom style="double">
        <color indexed="54"/>
      </bottom>
      <diagonal/>
    </border>
  </borders>
  <cellStyleXfs count="63">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0" borderId="0">
      <alignment vertical="center"/>
    </xf>
    <xf numFmtId="0" fontId="8"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0" borderId="0">
      <alignment vertical="center"/>
    </xf>
    <xf numFmtId="0" fontId="0" fillId="2" borderId="7" applyNumberFormat="0" applyFont="0" applyAlignment="0" applyProtection="0">
      <alignment vertical="center"/>
    </xf>
    <xf numFmtId="0" fontId="12" fillId="7"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0" fillId="0" borderId="0"/>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0" fillId="0" borderId="0"/>
    <xf numFmtId="0" fontId="20" fillId="0" borderId="9" applyNumberFormat="0" applyFill="0" applyAlignment="0" applyProtection="0">
      <alignment vertical="center"/>
    </xf>
    <xf numFmtId="0" fontId="12" fillId="6" borderId="0" applyNumberFormat="0" applyBorder="0" applyAlignment="0" applyProtection="0">
      <alignment vertical="center"/>
    </xf>
    <xf numFmtId="0" fontId="15" fillId="0" borderId="10" applyNumberFormat="0" applyFill="0" applyAlignment="0" applyProtection="0">
      <alignment vertical="center"/>
    </xf>
    <xf numFmtId="0" fontId="12" fillId="6" borderId="0" applyNumberFormat="0" applyBorder="0" applyAlignment="0" applyProtection="0">
      <alignment vertical="center"/>
    </xf>
    <xf numFmtId="0" fontId="21" fillId="8" borderId="11" applyNumberFormat="0" applyAlignment="0" applyProtection="0">
      <alignment vertical="center"/>
    </xf>
    <xf numFmtId="0" fontId="22" fillId="8" borderId="6" applyNumberFormat="0" applyAlignment="0" applyProtection="0">
      <alignment vertical="center"/>
    </xf>
    <xf numFmtId="0" fontId="23" fillId="9" borderId="12" applyNumberFormat="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12" fillId="10" borderId="0" applyNumberFormat="0" applyBorder="0" applyAlignment="0" applyProtection="0">
      <alignment vertical="center"/>
    </xf>
    <xf numFmtId="0" fontId="24" fillId="0" borderId="13" applyNumberFormat="0" applyFill="0" applyAlignment="0" applyProtection="0">
      <alignment vertical="center"/>
    </xf>
    <xf numFmtId="0" fontId="25" fillId="0" borderId="14" applyNumberFormat="0" applyFill="0" applyAlignment="0" applyProtection="0">
      <alignment vertical="center"/>
    </xf>
    <xf numFmtId="0" fontId="26" fillId="4" borderId="0" applyNumberFormat="0" applyBorder="0" applyAlignment="0" applyProtection="0">
      <alignment vertical="center"/>
    </xf>
    <xf numFmtId="0" fontId="27" fillId="11" borderId="0" applyNumberFormat="0" applyBorder="0" applyAlignment="0" applyProtection="0">
      <alignment vertical="center"/>
    </xf>
    <xf numFmtId="0" fontId="8" fillId="12" borderId="0" applyNumberFormat="0" applyBorder="0" applyAlignment="0" applyProtection="0">
      <alignment vertical="center"/>
    </xf>
    <xf numFmtId="0" fontId="12" fillId="13"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8" fillId="14" borderId="0" applyNumberFormat="0" applyBorder="0" applyAlignment="0" applyProtection="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12" fillId="15" borderId="0" applyNumberFormat="0" applyBorder="0" applyAlignment="0" applyProtection="0">
      <alignment vertical="center"/>
    </xf>
    <xf numFmtId="0" fontId="0" fillId="0" borderId="0">
      <alignment vertical="center"/>
    </xf>
    <xf numFmtId="0" fontId="12" fillId="13" borderId="0" applyNumberFormat="0" applyBorder="0" applyAlignment="0" applyProtection="0">
      <alignment vertical="center"/>
    </xf>
    <xf numFmtId="0" fontId="8" fillId="14" borderId="0" applyNumberFormat="0" applyBorder="0" applyAlignment="0" applyProtection="0">
      <alignment vertical="center"/>
    </xf>
    <xf numFmtId="0" fontId="8" fillId="6" borderId="0" applyNumberFormat="0" applyBorder="0" applyAlignment="0" applyProtection="0">
      <alignment vertical="center"/>
    </xf>
    <xf numFmtId="0" fontId="12" fillId="16" borderId="0" applyNumberFormat="0" applyBorder="0" applyAlignment="0" applyProtection="0">
      <alignment vertical="center"/>
    </xf>
    <xf numFmtId="0" fontId="8" fillId="14" borderId="0" applyNumberFormat="0" applyBorder="0" applyAlignment="0" applyProtection="0">
      <alignment vertical="center"/>
    </xf>
    <xf numFmtId="0" fontId="12" fillId="17" borderId="0" applyNumberFormat="0" applyBorder="0" applyAlignment="0" applyProtection="0">
      <alignment vertical="center"/>
    </xf>
    <xf numFmtId="0" fontId="12" fillId="7" borderId="0" applyNumberFormat="0" applyBorder="0" applyAlignment="0" applyProtection="0">
      <alignment vertical="center"/>
    </xf>
    <xf numFmtId="0" fontId="8" fillId="3" borderId="0" applyNumberFormat="0" applyBorder="0" applyAlignment="0" applyProtection="0">
      <alignment vertical="center"/>
    </xf>
    <xf numFmtId="0" fontId="12" fillId="3" borderId="0" applyNumberFormat="0" applyBorder="0" applyAlignment="0" applyProtection="0">
      <alignment vertical="center"/>
    </xf>
    <xf numFmtId="0" fontId="28" fillId="0" borderId="0">
      <alignment vertical="center"/>
    </xf>
    <xf numFmtId="0" fontId="0" fillId="0" borderId="0" applyProtection="0">
      <alignment vertical="center"/>
    </xf>
    <xf numFmtId="0" fontId="28" fillId="0" borderId="0">
      <alignment vertical="center"/>
    </xf>
    <xf numFmtId="0" fontId="28" fillId="0" borderId="0">
      <alignment vertical="center"/>
    </xf>
    <xf numFmtId="0" fontId="29" fillId="0" borderId="0">
      <alignment vertical="center"/>
    </xf>
    <xf numFmtId="0" fontId="0" fillId="0" borderId="0">
      <alignment vertical="center"/>
    </xf>
  </cellStyleXfs>
  <cellXfs count="62">
    <xf numFmtId="0" fontId="0" fillId="0" borderId="0" xfId="0">
      <alignment vertical="center"/>
    </xf>
    <xf numFmtId="0" fontId="1" fillId="0" borderId="0" xfId="0" applyFont="1" applyFill="1" applyAlignment="1">
      <alignment vertical="center"/>
    </xf>
    <xf numFmtId="0" fontId="0" fillId="0" borderId="0" xfId="0" applyFont="1" applyFill="1" applyAlignment="1">
      <alignment horizontal="center" vertical="center" wrapText="1"/>
    </xf>
    <xf numFmtId="0" fontId="2" fillId="0" borderId="0" xfId="0" applyFont="1" applyFill="1" applyAlignment="1">
      <alignment vertical="center"/>
    </xf>
    <xf numFmtId="0" fontId="1" fillId="0" borderId="0" xfId="31" applyFont="1" applyFill="1" applyBorder="1" applyAlignment="1">
      <alignment vertical="center" wrapText="1"/>
    </xf>
    <xf numFmtId="0" fontId="1" fillId="0" borderId="0" xfId="0" applyFont="1" applyFill="1" applyBorder="1" applyAlignment="1">
      <alignment vertical="center"/>
    </xf>
    <xf numFmtId="0" fontId="3" fillId="0" borderId="0" xfId="31" applyFont="1" applyFill="1" applyBorder="1" applyAlignment="1">
      <alignment vertical="center" wrapText="1"/>
    </xf>
    <xf numFmtId="0" fontId="1" fillId="0" borderId="0" xfId="23" applyFont="1" applyFill="1" applyBorder="1" applyAlignment="1">
      <alignment vertical="center" wrapText="1"/>
    </xf>
    <xf numFmtId="0" fontId="1" fillId="0" borderId="0" xfId="0" applyFont="1" applyFill="1" applyBorder="1" applyAlignment="1"/>
    <xf numFmtId="0" fontId="0" fillId="0" borderId="0" xfId="0" applyFont="1" applyFill="1" applyAlignment="1">
      <alignment horizontal="center" vertical="center"/>
    </xf>
    <xf numFmtId="0" fontId="0" fillId="0" borderId="0" xfId="0" applyFont="1" applyFill="1" applyAlignment="1">
      <alignment vertical="center" wrapText="1"/>
    </xf>
    <xf numFmtId="0" fontId="0" fillId="0" borderId="0" xfId="0" applyFont="1" applyFill="1" applyAlignment="1">
      <alignment vertical="center"/>
    </xf>
    <xf numFmtId="0" fontId="4" fillId="0" borderId="0" xfId="0" applyFont="1" applyFill="1" applyAlignment="1">
      <alignment horizontal="left" vertical="center"/>
    </xf>
    <xf numFmtId="0" fontId="5" fillId="0" borderId="0" xfId="40" applyFont="1" applyFill="1" applyBorder="1" applyAlignment="1">
      <alignment horizontal="center" vertical="center" wrapText="1"/>
    </xf>
    <xf numFmtId="0" fontId="5" fillId="0" borderId="0" xfId="40" applyFont="1" applyFill="1" applyAlignment="1">
      <alignment horizontal="center" vertical="center" wrapText="1"/>
    </xf>
    <xf numFmtId="0" fontId="6" fillId="0" borderId="1" xfId="0" applyFont="1" applyFill="1" applyBorder="1" applyAlignment="1">
      <alignment horizontal="left"/>
    </xf>
    <xf numFmtId="0" fontId="6" fillId="0" borderId="1" xfId="0" applyFont="1" applyFill="1" applyBorder="1" applyAlignment="1">
      <alignment horizontal="right" wrapText="1"/>
    </xf>
    <xf numFmtId="0" fontId="6" fillId="0" borderId="0" xfId="0" applyFont="1" applyFill="1" applyAlignment="1">
      <alignment horizontal="right" wrapText="1"/>
    </xf>
    <xf numFmtId="0" fontId="7" fillId="0" borderId="2" xfId="0" applyFont="1" applyFill="1" applyBorder="1" applyAlignment="1">
      <alignment horizontal="center" vertical="center" wrapText="1"/>
    </xf>
    <xf numFmtId="0" fontId="7" fillId="0" borderId="0" xfId="0" applyFont="1" applyFill="1" applyAlignment="1">
      <alignment horizontal="center" vertical="center" wrapText="1"/>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179" fontId="3" fillId="0" borderId="2" xfId="0" applyNumberFormat="1" applyFont="1" applyFill="1" applyBorder="1" applyAlignment="1">
      <alignment horizontal="center" vertical="center"/>
    </xf>
    <xf numFmtId="0" fontId="3" fillId="0" borderId="2" xfId="0" applyFont="1" applyFill="1" applyBorder="1" applyAlignment="1">
      <alignment horizontal="left" vertical="center" wrapText="1"/>
    </xf>
    <xf numFmtId="0" fontId="3" fillId="0" borderId="0" xfId="0" applyFont="1" applyFill="1" applyAlignment="1">
      <alignment vertical="center" wrapText="1"/>
    </xf>
    <xf numFmtId="0" fontId="1" fillId="0" borderId="2" xfId="0" applyFont="1" applyFill="1" applyBorder="1" applyAlignment="1">
      <alignment horizontal="center" vertical="center"/>
    </xf>
    <xf numFmtId="0" fontId="1" fillId="0" borderId="2" xfId="0" applyFont="1" applyFill="1" applyBorder="1" applyAlignment="1">
      <alignment horizontal="left" vertical="center" wrapText="1"/>
    </xf>
    <xf numFmtId="0" fontId="1" fillId="0" borderId="0" xfId="0" applyFont="1" applyFill="1" applyAlignment="1">
      <alignment vertical="center" wrapText="1"/>
    </xf>
    <xf numFmtId="0" fontId="1" fillId="0" borderId="2" xfId="31" applyFont="1" applyFill="1" applyBorder="1" applyAlignment="1">
      <alignment horizontal="center" vertical="center" wrapText="1"/>
    </xf>
    <xf numFmtId="176" fontId="1" fillId="0" borderId="2" xfId="31" applyNumberFormat="1" applyFont="1" applyFill="1" applyBorder="1" applyAlignment="1" applyProtection="1">
      <alignment horizontal="left" vertical="center" wrapText="1"/>
    </xf>
    <xf numFmtId="0" fontId="1" fillId="0" borderId="2" xfId="31" applyFont="1" applyFill="1" applyBorder="1" applyAlignment="1">
      <alignment horizontal="left" vertical="center" wrapText="1"/>
    </xf>
    <xf numFmtId="0" fontId="1" fillId="0" borderId="2" xfId="31" applyNumberFormat="1" applyFont="1" applyFill="1" applyBorder="1" applyAlignment="1">
      <alignment horizontal="center" vertical="center" wrapText="1"/>
    </xf>
    <xf numFmtId="0" fontId="1" fillId="0" borderId="0" xfId="0" applyFont="1" applyFill="1" applyAlignment="1">
      <alignment horizontal="left" vertical="center" wrapText="1"/>
    </xf>
    <xf numFmtId="0" fontId="1" fillId="0" borderId="2" xfId="57" applyFont="1" applyFill="1" applyBorder="1" applyAlignment="1">
      <alignment horizontal="center" vertical="center" wrapText="1"/>
    </xf>
    <xf numFmtId="0" fontId="1" fillId="0" borderId="2" xfId="0" applyNumberFormat="1" applyFont="1" applyFill="1" applyBorder="1" applyAlignment="1">
      <alignment horizontal="left" vertical="center" wrapText="1"/>
    </xf>
    <xf numFmtId="0" fontId="1" fillId="0" borderId="2" xfId="14" applyFont="1" applyFill="1" applyBorder="1" applyAlignment="1">
      <alignment horizontal="center" vertical="center" wrapText="1"/>
    </xf>
    <xf numFmtId="180" fontId="1" fillId="0" borderId="2" xfId="31" applyNumberFormat="1" applyFont="1" applyFill="1" applyBorder="1" applyAlignment="1">
      <alignment horizontal="left" vertical="center" wrapText="1"/>
    </xf>
    <xf numFmtId="177" fontId="1" fillId="0" borderId="2" xfId="31" applyNumberFormat="1" applyFont="1" applyFill="1" applyBorder="1" applyAlignment="1">
      <alignment horizontal="center" vertical="center" wrapText="1"/>
    </xf>
    <xf numFmtId="0" fontId="1" fillId="0" borderId="2" xfId="31" applyNumberFormat="1" applyFont="1" applyFill="1" applyBorder="1" applyAlignment="1">
      <alignment horizontal="left" vertical="center" wrapText="1"/>
    </xf>
    <xf numFmtId="176" fontId="1" fillId="0" borderId="2" xfId="31" applyNumberFormat="1" applyFont="1" applyFill="1" applyBorder="1" applyAlignment="1">
      <alignment horizontal="left" vertical="center" wrapText="1"/>
    </xf>
    <xf numFmtId="178" fontId="1" fillId="0" borderId="2" xfId="31" applyNumberFormat="1" applyFont="1" applyFill="1" applyBorder="1" applyAlignment="1">
      <alignment horizontal="left" vertical="center" wrapText="1"/>
    </xf>
    <xf numFmtId="181" fontId="1" fillId="0" borderId="2" xfId="31" applyNumberFormat="1" applyFont="1" applyFill="1" applyBorder="1" applyAlignment="1">
      <alignment horizontal="left" vertical="center" wrapText="1"/>
    </xf>
    <xf numFmtId="182" fontId="1" fillId="0" borderId="2" xfId="31" applyNumberFormat="1" applyFont="1" applyFill="1" applyBorder="1" applyAlignment="1">
      <alignment horizontal="left" vertical="center" wrapText="1"/>
    </xf>
    <xf numFmtId="183" fontId="1" fillId="0" borderId="2" xfId="31" applyNumberFormat="1" applyFont="1" applyFill="1" applyBorder="1" applyAlignment="1">
      <alignment horizontal="left" vertical="center" wrapText="1"/>
    </xf>
    <xf numFmtId="0" fontId="1" fillId="0" borderId="2" xfId="23" applyFont="1" applyFill="1" applyBorder="1" applyAlignment="1">
      <alignment horizontal="left" vertical="center" wrapText="1"/>
    </xf>
    <xf numFmtId="0" fontId="1" fillId="0" borderId="2" xfId="23" applyFont="1" applyFill="1" applyBorder="1" applyAlignment="1">
      <alignment horizontal="center" vertical="center" wrapText="1"/>
    </xf>
    <xf numFmtId="0" fontId="1" fillId="0" borderId="2" xfId="31" applyFont="1" applyFill="1" applyBorder="1" applyAlignment="1" applyProtection="1">
      <alignment horizontal="center" vertical="center" wrapText="1"/>
    </xf>
    <xf numFmtId="0" fontId="1" fillId="0" borderId="2" xfId="59"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31" applyFont="1" applyFill="1" applyBorder="1" applyAlignment="1">
      <alignment vertical="center" wrapText="1"/>
    </xf>
    <xf numFmtId="0" fontId="1" fillId="0" borderId="2" xfId="42" applyFont="1" applyFill="1" applyBorder="1" applyAlignment="1">
      <alignment horizontal="left" vertical="center" wrapText="1"/>
    </xf>
    <xf numFmtId="179" fontId="1" fillId="0" borderId="2" xfId="0" applyNumberFormat="1" applyFont="1" applyFill="1" applyBorder="1" applyAlignment="1">
      <alignment horizontal="left" vertical="center" wrapText="1"/>
    </xf>
    <xf numFmtId="0" fontId="1" fillId="0" borderId="3" xfId="31" applyFont="1" applyFill="1" applyBorder="1" applyAlignment="1">
      <alignment horizontal="center" vertical="center" wrapText="1"/>
    </xf>
    <xf numFmtId="0" fontId="1" fillId="0" borderId="4" xfId="31" applyFont="1" applyFill="1" applyBorder="1" applyAlignment="1">
      <alignment horizontal="left" vertical="center" wrapText="1"/>
    </xf>
    <xf numFmtId="0" fontId="1" fillId="0" borderId="5" xfId="31" applyFont="1" applyFill="1" applyBorder="1" applyAlignment="1">
      <alignment horizontal="center" vertical="center" wrapText="1"/>
    </xf>
    <xf numFmtId="184" fontId="1" fillId="0" borderId="2" xfId="19" applyNumberFormat="1" applyFont="1" applyFill="1" applyBorder="1" applyAlignment="1">
      <alignment horizontal="left" vertical="center" wrapText="1"/>
    </xf>
    <xf numFmtId="0" fontId="1" fillId="0" borderId="2" xfId="62" applyNumberFormat="1" applyFont="1" applyFill="1" applyBorder="1" applyAlignment="1">
      <alignment horizontal="left" vertical="center" wrapText="1"/>
    </xf>
    <xf numFmtId="176" fontId="1" fillId="0" borderId="2" xfId="58" applyNumberFormat="1" applyFont="1" applyFill="1" applyBorder="1" applyAlignment="1">
      <alignment horizontal="left" vertical="center" wrapText="1"/>
    </xf>
    <xf numFmtId="0" fontId="1" fillId="0" borderId="2" xfId="58" applyNumberFormat="1" applyFont="1" applyFill="1" applyBorder="1" applyAlignment="1">
      <alignment horizontal="center" vertical="center" wrapText="1"/>
    </xf>
    <xf numFmtId="0" fontId="1" fillId="0" borderId="2" xfId="60" applyFont="1" applyFill="1" applyBorder="1" applyAlignment="1">
      <alignment horizontal="center" vertical="center" wrapText="1"/>
    </xf>
    <xf numFmtId="0" fontId="1" fillId="0" borderId="2" xfId="60" applyFont="1" applyFill="1" applyBorder="1" applyAlignment="1">
      <alignment horizontal="left" vertical="center" wrapText="1"/>
    </xf>
    <xf numFmtId="0" fontId="3" fillId="0" borderId="2" xfId="0" applyNumberFormat="1" applyFont="1" applyFill="1" applyBorder="1" applyAlignment="1">
      <alignment horizontal="center" vertical="center" wrapText="1"/>
    </xf>
  </cellXfs>
  <cellStyles count="63">
    <cellStyle name="常规" xfId="0" builtinId="0"/>
    <cellStyle name="货币[0]" xfId="1" builtinId="7"/>
    <cellStyle name="20% - 强调文字颜色 3" xfId="2" builtinId="38"/>
    <cellStyle name="输入" xfId="3" builtinId="20"/>
    <cellStyle name="货币" xfId="4" builtinId="4"/>
    <cellStyle name="千位分隔[0]" xfId="5" builtinId="6"/>
    <cellStyle name="常规_2014考评项目表_7"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常规_2013考评项目表_附表1_8" xfId="14"/>
    <cellStyle name="注释" xfId="15" builtinId="10"/>
    <cellStyle name="60% - 强调文字颜色 2" xfId="16" builtinId="36"/>
    <cellStyle name="标题 4" xfId="17" builtinId="19"/>
    <cellStyle name="警告文本" xfId="18" builtinId="11"/>
    <cellStyle name="常规_2012年自治区重大项目建设方案（待报区政府）" xfId="19"/>
    <cellStyle name="标题" xfId="20" builtinId="15"/>
    <cellStyle name="解释性文本" xfId="21" builtinId="53"/>
    <cellStyle name="标题 1" xfId="22" builtinId="16"/>
    <cellStyle name="0,0_x000d__x000a_NA_x000d__x000a_"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常规_2013考评项目表" xfId="31"/>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20% - 强调文字颜色 5" xfId="38" builtinId="46"/>
    <cellStyle name="强调文字颜色 1" xfId="39" builtinId="29"/>
    <cellStyle name="常规_2013考评项目表 3" xfId="40"/>
    <cellStyle name="20% - 强调文字颜色 1" xfId="41" builtinId="30"/>
    <cellStyle name="常规_2013考评项目表_Sheet1" xfId="42"/>
    <cellStyle name="40% - 强调文字颜色 1" xfId="43" builtinId="31"/>
    <cellStyle name="20% - 强调文字颜色 2" xfId="44" builtinId="34"/>
    <cellStyle name="40% - 强调文字颜色 2" xfId="45" builtinId="35"/>
    <cellStyle name="强调文字颜色 3" xfId="46" builtinId="37"/>
    <cellStyle name="常规_附表1_2" xfId="47"/>
    <cellStyle name="强调文字颜色 4" xfId="48" builtinId="41"/>
    <cellStyle name="20% - 强调文字颜色 4" xfId="49" builtinId="42"/>
    <cellStyle name="40% - 强调文字颜色 4" xfId="50" builtinId="43"/>
    <cellStyle name="强调文字颜色 5" xfId="51" builtinId="45"/>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_Sheet1" xfId="57"/>
    <cellStyle name="常规_2013考评项目表_附表1_13" xfId="58"/>
    <cellStyle name="常规_Sheet1_附表1_3" xfId="59"/>
    <cellStyle name="常规_Sheet1_附表1" xfId="60"/>
    <cellStyle name="gcd" xfId="61"/>
    <cellStyle name="常规 3" xfId="62"/>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92"/>
  <sheetViews>
    <sheetView tabSelected="1" view="pageBreakPreview" zoomScaleNormal="85" workbookViewId="0">
      <pane ySplit="4" topLeftCell="A172" activePane="bottomLeft" state="frozen"/>
      <selection/>
      <selection pane="bottomLeft" activeCell="N172" sqref="N172"/>
    </sheetView>
  </sheetViews>
  <sheetFormatPr defaultColWidth="9" defaultRowHeight="14.25"/>
  <cols>
    <col min="1" max="1" width="3.20833333333333" style="9" customWidth="1"/>
    <col min="2" max="2" width="26.3583333333333" style="10" customWidth="1"/>
    <col min="3" max="3" width="43.5583333333333" style="10" customWidth="1"/>
    <col min="4" max="4" width="10.75" style="9" customWidth="1"/>
    <col min="5" max="5" width="30.625" style="10" customWidth="1"/>
    <col min="6" max="6" width="13.75" style="10" customWidth="1"/>
    <col min="7" max="7" width="10.3916666666667" style="10" customWidth="1"/>
    <col min="8" max="12" width="10.375" style="10" hidden="1" customWidth="1"/>
    <col min="13" max="13" width="2.69166666666667" style="10" hidden="1" customWidth="1"/>
    <col min="14" max="19" width="10.375" style="10" customWidth="1"/>
    <col min="20" max="20" width="9" style="11" hidden="1" customWidth="1"/>
    <col min="21" max="21" width="9" style="11"/>
    <col min="22" max="22" width="10.25" style="11" customWidth="1"/>
    <col min="23" max="23" width="11" style="11" customWidth="1"/>
    <col min="24" max="24" width="9.25" style="11"/>
    <col min="25" max="16384" width="9" style="11"/>
  </cols>
  <sheetData>
    <row r="1" ht="17" customHeight="1" spans="1:2">
      <c r="A1" s="12" t="s">
        <v>0</v>
      </c>
      <c r="B1" s="12"/>
    </row>
    <row r="2" s="1" customFormat="1" ht="22" customHeight="1" spans="1:19">
      <c r="A2" s="13" t="s">
        <v>1</v>
      </c>
      <c r="B2" s="13"/>
      <c r="C2" s="13"/>
      <c r="D2" s="13"/>
      <c r="E2" s="13"/>
      <c r="F2" s="13"/>
      <c r="G2" s="13"/>
      <c r="H2" s="14"/>
      <c r="I2" s="14"/>
      <c r="J2" s="14"/>
      <c r="K2" s="14"/>
      <c r="L2" s="14"/>
      <c r="M2" s="14"/>
      <c r="N2" s="14"/>
      <c r="O2" s="14"/>
      <c r="P2" s="14"/>
      <c r="Q2" s="14"/>
      <c r="R2" s="14"/>
      <c r="S2" s="14"/>
    </row>
    <row r="3" spans="1:19">
      <c r="A3" s="15" t="s">
        <v>2</v>
      </c>
      <c r="B3" s="15"/>
      <c r="C3" s="15"/>
      <c r="F3" s="16" t="s">
        <v>3</v>
      </c>
      <c r="G3" s="16"/>
      <c r="H3" s="17"/>
      <c r="I3" s="17"/>
      <c r="J3" s="17"/>
      <c r="K3" s="17"/>
      <c r="L3" s="17"/>
      <c r="M3" s="17"/>
      <c r="N3" s="17"/>
      <c r="O3" s="17"/>
      <c r="P3" s="17"/>
      <c r="Q3" s="17"/>
      <c r="R3" s="17"/>
      <c r="S3" s="17"/>
    </row>
    <row r="4" s="2" customFormat="1" ht="27" spans="1:19">
      <c r="A4" s="18" t="s">
        <v>4</v>
      </c>
      <c r="B4" s="18" t="s">
        <v>5</v>
      </c>
      <c r="C4" s="18" t="s">
        <v>6</v>
      </c>
      <c r="D4" s="18" t="s">
        <v>7</v>
      </c>
      <c r="E4" s="18" t="s">
        <v>8</v>
      </c>
      <c r="F4" s="18" t="s">
        <v>9</v>
      </c>
      <c r="G4" s="18" t="s">
        <v>10</v>
      </c>
      <c r="H4" s="19"/>
      <c r="I4" s="19"/>
      <c r="J4" s="19"/>
      <c r="K4" s="19"/>
      <c r="L4" s="19"/>
      <c r="M4" s="19"/>
      <c r="N4" s="19"/>
      <c r="O4" s="19"/>
      <c r="P4" s="19"/>
      <c r="Q4" s="19"/>
      <c r="R4" s="19"/>
      <c r="S4" s="19"/>
    </row>
    <row r="5" s="3" customFormat="1" spans="1:19">
      <c r="A5" s="20"/>
      <c r="B5" s="21" t="s">
        <v>11</v>
      </c>
      <c r="C5" s="22">
        <f>SUM(C6,C88,C221,C273)</f>
        <v>241</v>
      </c>
      <c r="D5" s="20">
        <f>SUM(D6,D88,D221,D273)</f>
        <v>32890747.21</v>
      </c>
      <c r="E5" s="23"/>
      <c r="F5" s="23"/>
      <c r="G5" s="23"/>
      <c r="H5" s="24">
        <v>32890747.21</v>
      </c>
      <c r="I5" s="24">
        <v>0</v>
      </c>
      <c r="J5" s="24" t="e">
        <f>C5-#REF!</f>
        <v>#REF!</v>
      </c>
      <c r="K5" s="24">
        <f>D5-H5</f>
        <v>0</v>
      </c>
      <c r="L5" s="24">
        <f>E5-I5</f>
        <v>0</v>
      </c>
      <c r="M5" s="24"/>
      <c r="N5" s="24"/>
      <c r="O5" s="24"/>
      <c r="P5" s="24"/>
      <c r="Q5" s="24"/>
      <c r="R5" s="24"/>
      <c r="S5" s="24"/>
    </row>
    <row r="6" spans="1:19">
      <c r="A6" s="25"/>
      <c r="B6" s="21" t="s">
        <v>12</v>
      </c>
      <c r="C6" s="22">
        <f>SUM(C7,C26,C41,C51)</f>
        <v>64</v>
      </c>
      <c r="D6" s="20">
        <f>SUM(D7,D26,D41,D51)</f>
        <v>8393887.27</v>
      </c>
      <c r="E6" s="26"/>
      <c r="F6" s="26"/>
      <c r="G6" s="26"/>
      <c r="H6" s="27"/>
      <c r="I6" s="27"/>
      <c r="J6" s="27"/>
      <c r="K6" s="27"/>
      <c r="L6" s="27"/>
      <c r="M6" s="27"/>
      <c r="N6" s="27"/>
      <c r="O6" s="27"/>
      <c r="P6" s="27"/>
      <c r="Q6" s="27"/>
      <c r="R6" s="27"/>
      <c r="S6" s="27"/>
    </row>
    <row r="7" spans="1:19">
      <c r="A7" s="25"/>
      <c r="B7" s="21" t="s">
        <v>13</v>
      </c>
      <c r="C7" s="22">
        <f>SUM(C8,C11,C13,C17)</f>
        <v>14</v>
      </c>
      <c r="D7" s="20">
        <f>SUM(D8,D11,D13,D17)</f>
        <v>1584946</v>
      </c>
      <c r="E7" s="26"/>
      <c r="F7" s="26"/>
      <c r="G7" s="26"/>
      <c r="H7" s="27"/>
      <c r="I7" s="27"/>
      <c r="J7" s="27"/>
      <c r="K7" s="27"/>
      <c r="L7" s="27"/>
      <c r="M7" s="27"/>
      <c r="N7" s="27"/>
      <c r="O7" s="27"/>
      <c r="P7" s="27"/>
      <c r="Q7" s="27"/>
      <c r="R7" s="27"/>
      <c r="S7" s="27"/>
    </row>
    <row r="8" s="1" customFormat="1" ht="13.5" spans="1:19">
      <c r="A8" s="25"/>
      <c r="B8" s="21" t="s">
        <v>14</v>
      </c>
      <c r="C8" s="22">
        <f>COUNTA(C9:C10)</f>
        <v>2</v>
      </c>
      <c r="D8" s="20">
        <f>SUM(D9:D10)</f>
        <v>402600</v>
      </c>
      <c r="E8" s="26"/>
      <c r="F8" s="26"/>
      <c r="G8" s="26"/>
      <c r="H8" s="27"/>
      <c r="I8" s="27"/>
      <c r="J8" s="27"/>
      <c r="K8" s="27"/>
      <c r="L8" s="27"/>
      <c r="M8" s="27"/>
      <c r="N8" s="27"/>
      <c r="O8" s="27"/>
      <c r="P8" s="27"/>
      <c r="Q8" s="27"/>
      <c r="R8" s="27"/>
      <c r="S8" s="27"/>
    </row>
    <row r="9" s="4" customFormat="1" ht="67.5" spans="1:13">
      <c r="A9" s="28">
        <v>1</v>
      </c>
      <c r="B9" s="29" t="s">
        <v>15</v>
      </c>
      <c r="C9" s="30" t="s">
        <v>16</v>
      </c>
      <c r="D9" s="28">
        <v>394000</v>
      </c>
      <c r="E9" s="30" t="s">
        <v>17</v>
      </c>
      <c r="F9" s="30" t="s">
        <v>18</v>
      </c>
      <c r="G9" s="30" t="s">
        <v>19</v>
      </c>
      <c r="H9" s="31" t="s">
        <v>20</v>
      </c>
      <c r="I9" s="46" t="s">
        <v>21</v>
      </c>
      <c r="M9" s="4" t="s">
        <v>22</v>
      </c>
    </row>
    <row r="10" s="4" customFormat="1" ht="40.5" spans="1:13">
      <c r="A10" s="28">
        <v>2</v>
      </c>
      <c r="B10" s="30" t="s">
        <v>23</v>
      </c>
      <c r="C10" s="30" t="s">
        <v>24</v>
      </c>
      <c r="D10" s="28">
        <v>8600</v>
      </c>
      <c r="E10" s="30" t="s">
        <v>25</v>
      </c>
      <c r="F10" s="30" t="s">
        <v>26</v>
      </c>
      <c r="G10" s="30" t="s">
        <v>27</v>
      </c>
      <c r="H10" s="28" t="s">
        <v>20</v>
      </c>
      <c r="I10" s="28" t="s">
        <v>21</v>
      </c>
      <c r="M10" s="4" t="s">
        <v>22</v>
      </c>
    </row>
    <row r="11" s="1" customFormat="1" ht="13.5" spans="1:19">
      <c r="A11" s="25"/>
      <c r="B11" s="21" t="s">
        <v>28</v>
      </c>
      <c r="C11" s="22">
        <f>COUNTA(C12:C12)</f>
        <v>1</v>
      </c>
      <c r="D11" s="20">
        <f>SUM(D12:D12)</f>
        <v>35000</v>
      </c>
      <c r="E11" s="26"/>
      <c r="F11" s="26"/>
      <c r="G11" s="26"/>
      <c r="H11" s="27"/>
      <c r="I11" s="27"/>
      <c r="J11" s="27"/>
      <c r="K11" s="27"/>
      <c r="L11" s="27"/>
      <c r="M11" s="27"/>
      <c r="N11" s="27"/>
      <c r="O11" s="27"/>
      <c r="P11" s="27"/>
      <c r="Q11" s="27"/>
      <c r="R11" s="27"/>
      <c r="S11" s="27"/>
    </row>
    <row r="12" s="1" customFormat="1" ht="40.5" spans="1:20">
      <c r="A12" s="25">
        <v>1</v>
      </c>
      <c r="B12" s="26" t="s">
        <v>29</v>
      </c>
      <c r="C12" s="26" t="s">
        <v>30</v>
      </c>
      <c r="D12" s="25">
        <v>35000</v>
      </c>
      <c r="E12" s="26" t="s">
        <v>31</v>
      </c>
      <c r="F12" s="26" t="s">
        <v>32</v>
      </c>
      <c r="G12" s="26" t="s">
        <v>33</v>
      </c>
      <c r="H12" s="32" t="s">
        <v>20</v>
      </c>
      <c r="I12" s="32" t="s">
        <v>34</v>
      </c>
      <c r="J12" s="32"/>
      <c r="K12" s="32"/>
      <c r="L12" s="32"/>
      <c r="M12" s="32" t="s">
        <v>22</v>
      </c>
      <c r="N12" s="32"/>
      <c r="O12" s="32"/>
      <c r="P12" s="32"/>
      <c r="Q12" s="32"/>
      <c r="R12" s="32"/>
      <c r="S12" s="32"/>
      <c r="T12" s="1">
        <v>3</v>
      </c>
    </row>
    <row r="13" s="1" customFormat="1" ht="13.5" spans="1:19">
      <c r="A13" s="25"/>
      <c r="B13" s="21" t="s">
        <v>35</v>
      </c>
      <c r="C13" s="22">
        <f>COUNTA(C14:C16)</f>
        <v>3</v>
      </c>
      <c r="D13" s="20">
        <f>SUM(D14:D16)</f>
        <v>750000</v>
      </c>
      <c r="E13" s="26"/>
      <c r="F13" s="26"/>
      <c r="G13" s="26"/>
      <c r="H13" s="27"/>
      <c r="I13" s="27"/>
      <c r="J13" s="27"/>
      <c r="K13" s="27"/>
      <c r="L13" s="27"/>
      <c r="M13" s="27"/>
      <c r="N13" s="27"/>
      <c r="O13" s="27"/>
      <c r="P13" s="27"/>
      <c r="Q13" s="27"/>
      <c r="R13" s="27"/>
      <c r="S13" s="27"/>
    </row>
    <row r="14" s="1" customFormat="1" ht="40.5" spans="1:19">
      <c r="A14" s="25">
        <v>1</v>
      </c>
      <c r="B14" s="26" t="s">
        <v>36</v>
      </c>
      <c r="C14" s="26" t="s">
        <v>37</v>
      </c>
      <c r="D14" s="25">
        <v>400000</v>
      </c>
      <c r="E14" s="26" t="s">
        <v>38</v>
      </c>
      <c r="F14" s="26" t="s">
        <v>39</v>
      </c>
      <c r="G14" s="26" t="s">
        <v>40</v>
      </c>
      <c r="H14" s="27" t="s">
        <v>20</v>
      </c>
      <c r="I14" s="27" t="s">
        <v>41</v>
      </c>
      <c r="J14" s="27"/>
      <c r="K14" s="27"/>
      <c r="L14" s="27"/>
      <c r="M14" s="4" t="s">
        <v>22</v>
      </c>
      <c r="N14" s="27"/>
      <c r="O14" s="27"/>
      <c r="P14" s="27"/>
      <c r="Q14" s="27"/>
      <c r="R14" s="27"/>
      <c r="S14" s="27"/>
    </row>
    <row r="15" s="1" customFormat="1" ht="84" customHeight="1" spans="1:19">
      <c r="A15" s="25">
        <v>2</v>
      </c>
      <c r="B15" s="26" t="s">
        <v>42</v>
      </c>
      <c r="C15" s="26" t="s">
        <v>43</v>
      </c>
      <c r="D15" s="25">
        <v>100000</v>
      </c>
      <c r="E15" s="26" t="s">
        <v>44</v>
      </c>
      <c r="F15" s="26" t="s">
        <v>45</v>
      </c>
      <c r="G15" s="26" t="s">
        <v>40</v>
      </c>
      <c r="H15" s="27" t="s">
        <v>20</v>
      </c>
      <c r="I15" s="27" t="s">
        <v>41</v>
      </c>
      <c r="J15" s="27"/>
      <c r="K15" s="27"/>
      <c r="L15" s="27"/>
      <c r="M15" s="4" t="s">
        <v>22</v>
      </c>
      <c r="N15" s="27"/>
      <c r="O15" s="27"/>
      <c r="P15" s="27"/>
      <c r="Q15" s="27"/>
      <c r="R15" s="27"/>
      <c r="S15" s="27"/>
    </row>
    <row r="16" s="1" customFormat="1" ht="108" customHeight="1" spans="1:19">
      <c r="A16" s="25">
        <v>3</v>
      </c>
      <c r="B16" s="26" t="s">
        <v>46</v>
      </c>
      <c r="C16" s="26" t="s">
        <v>47</v>
      </c>
      <c r="D16" s="25">
        <v>250000</v>
      </c>
      <c r="E16" s="26" t="s">
        <v>48</v>
      </c>
      <c r="F16" s="26" t="s">
        <v>32</v>
      </c>
      <c r="G16" s="26" t="s">
        <v>27</v>
      </c>
      <c r="H16" s="32" t="s">
        <v>20</v>
      </c>
      <c r="I16" s="32" t="s">
        <v>41</v>
      </c>
      <c r="J16" s="32"/>
      <c r="K16" s="32"/>
      <c r="L16" s="32"/>
      <c r="M16" s="4" t="s">
        <v>22</v>
      </c>
      <c r="N16" s="32"/>
      <c r="O16" s="32"/>
      <c r="P16" s="32"/>
      <c r="Q16" s="32"/>
      <c r="R16" s="32"/>
      <c r="S16" s="32"/>
    </row>
    <row r="17" s="1" customFormat="1" ht="13.5" spans="1:19">
      <c r="A17" s="25"/>
      <c r="B17" s="21" t="s">
        <v>49</v>
      </c>
      <c r="C17" s="22">
        <f>COUNTA(C18:C25)</f>
        <v>8</v>
      </c>
      <c r="D17" s="20">
        <f>SUM(D18:D25)</f>
        <v>397346</v>
      </c>
      <c r="E17" s="26"/>
      <c r="F17" s="26"/>
      <c r="G17" s="26"/>
      <c r="H17" s="27"/>
      <c r="I17" s="27"/>
      <c r="J17" s="27"/>
      <c r="K17" s="27"/>
      <c r="L17" s="27"/>
      <c r="M17" s="27"/>
      <c r="N17" s="27"/>
      <c r="O17" s="27"/>
      <c r="P17" s="27"/>
      <c r="Q17" s="27"/>
      <c r="R17" s="27"/>
      <c r="S17" s="27"/>
    </row>
    <row r="18" s="5" customFormat="1" ht="27" spans="1:13">
      <c r="A18" s="28">
        <v>1</v>
      </c>
      <c r="B18" s="26" t="s">
        <v>50</v>
      </c>
      <c r="C18" s="30" t="s">
        <v>51</v>
      </c>
      <c r="D18" s="28">
        <v>25000</v>
      </c>
      <c r="E18" s="30" t="s">
        <v>52</v>
      </c>
      <c r="F18" s="30" t="s">
        <v>53</v>
      </c>
      <c r="G18" s="30" t="s">
        <v>54</v>
      </c>
      <c r="H18" s="28" t="s">
        <v>20</v>
      </c>
      <c r="I18" s="28" t="s">
        <v>55</v>
      </c>
      <c r="M18" s="5" t="s">
        <v>22</v>
      </c>
    </row>
    <row r="19" s="5" customFormat="1" ht="27" spans="1:13">
      <c r="A19" s="28">
        <v>2</v>
      </c>
      <c r="B19" s="26" t="s">
        <v>56</v>
      </c>
      <c r="C19" s="30" t="s">
        <v>57</v>
      </c>
      <c r="D19" s="28">
        <v>10700</v>
      </c>
      <c r="E19" s="30" t="s">
        <v>58</v>
      </c>
      <c r="F19" s="30" t="s">
        <v>53</v>
      </c>
      <c r="G19" s="30" t="s">
        <v>54</v>
      </c>
      <c r="H19" s="28" t="s">
        <v>20</v>
      </c>
      <c r="I19" s="28" t="s">
        <v>55</v>
      </c>
      <c r="M19" s="5" t="s">
        <v>22</v>
      </c>
    </row>
    <row r="20" s="5" customFormat="1" ht="27" spans="1:13">
      <c r="A20" s="28">
        <v>3</v>
      </c>
      <c r="B20" s="30" t="s">
        <v>59</v>
      </c>
      <c r="C20" s="30" t="s">
        <v>60</v>
      </c>
      <c r="D20" s="28">
        <v>7127</v>
      </c>
      <c r="E20" s="30" t="s">
        <v>61</v>
      </c>
      <c r="F20" s="30" t="s">
        <v>62</v>
      </c>
      <c r="G20" s="30" t="s">
        <v>63</v>
      </c>
      <c r="H20" s="28" t="s">
        <v>20</v>
      </c>
      <c r="I20" s="28" t="s">
        <v>55</v>
      </c>
      <c r="M20" s="5" t="s">
        <v>22</v>
      </c>
    </row>
    <row r="21" s="5" customFormat="1" ht="27" spans="1:13">
      <c r="A21" s="28">
        <v>4</v>
      </c>
      <c r="B21" s="30" t="s">
        <v>64</v>
      </c>
      <c r="C21" s="30" t="s">
        <v>65</v>
      </c>
      <c r="D21" s="28">
        <v>32948</v>
      </c>
      <c r="E21" s="30" t="s">
        <v>66</v>
      </c>
      <c r="F21" s="30" t="s">
        <v>67</v>
      </c>
      <c r="G21" s="30" t="s">
        <v>68</v>
      </c>
      <c r="H21" s="33" t="s">
        <v>20</v>
      </c>
      <c r="I21" s="28" t="s">
        <v>55</v>
      </c>
      <c r="M21" s="5" t="s">
        <v>22</v>
      </c>
    </row>
    <row r="22" s="5" customFormat="1" ht="27" spans="1:13">
      <c r="A22" s="28">
        <v>5</v>
      </c>
      <c r="B22" s="30" t="s">
        <v>69</v>
      </c>
      <c r="C22" s="30" t="s">
        <v>70</v>
      </c>
      <c r="D22" s="28">
        <v>6000</v>
      </c>
      <c r="E22" s="30" t="s">
        <v>66</v>
      </c>
      <c r="F22" s="30" t="s">
        <v>71</v>
      </c>
      <c r="G22" s="30" t="s">
        <v>68</v>
      </c>
      <c r="H22" s="33" t="s">
        <v>20</v>
      </c>
      <c r="I22" s="28" t="s">
        <v>55</v>
      </c>
      <c r="M22" s="5" t="s">
        <v>22</v>
      </c>
    </row>
    <row r="23" s="5" customFormat="1" ht="33" customHeight="1" spans="1:13">
      <c r="A23" s="28">
        <v>6</v>
      </c>
      <c r="B23" s="30" t="s">
        <v>72</v>
      </c>
      <c r="C23" s="30" t="s">
        <v>73</v>
      </c>
      <c r="D23" s="28">
        <v>30000</v>
      </c>
      <c r="E23" s="30" t="s">
        <v>66</v>
      </c>
      <c r="F23" s="30" t="s">
        <v>71</v>
      </c>
      <c r="G23" s="30" t="s">
        <v>68</v>
      </c>
      <c r="H23" s="33" t="s">
        <v>20</v>
      </c>
      <c r="I23" s="28" t="s">
        <v>55</v>
      </c>
      <c r="M23" s="5" t="s">
        <v>22</v>
      </c>
    </row>
    <row r="24" s="5" customFormat="1" ht="135" customHeight="1" spans="1:13">
      <c r="A24" s="28">
        <v>7</v>
      </c>
      <c r="B24" s="26" t="s">
        <v>74</v>
      </c>
      <c r="C24" s="30" t="s">
        <v>75</v>
      </c>
      <c r="D24" s="28">
        <v>35571</v>
      </c>
      <c r="E24" s="30" t="s">
        <v>76</v>
      </c>
      <c r="F24" s="30" t="s">
        <v>77</v>
      </c>
      <c r="G24" s="30" t="s">
        <v>78</v>
      </c>
      <c r="H24" s="28" t="s">
        <v>20</v>
      </c>
      <c r="I24" s="28" t="s">
        <v>55</v>
      </c>
      <c r="M24" s="4" t="s">
        <v>22</v>
      </c>
    </row>
    <row r="25" s="6" customFormat="1" ht="54" spans="1:13">
      <c r="A25" s="28">
        <v>8</v>
      </c>
      <c r="B25" s="30" t="s">
        <v>79</v>
      </c>
      <c r="C25" s="30" t="s">
        <v>80</v>
      </c>
      <c r="D25" s="28">
        <v>250000</v>
      </c>
      <c r="E25" s="30" t="s">
        <v>81</v>
      </c>
      <c r="F25" s="30" t="s">
        <v>18</v>
      </c>
      <c r="G25" s="30" t="s">
        <v>27</v>
      </c>
      <c r="H25" s="28" t="s">
        <v>20</v>
      </c>
      <c r="I25" s="28" t="s">
        <v>55</v>
      </c>
      <c r="M25" s="4" t="s">
        <v>22</v>
      </c>
    </row>
    <row r="26" s="1" customFormat="1" ht="13.5" spans="1:19">
      <c r="A26" s="25"/>
      <c r="B26" s="21" t="s">
        <v>82</v>
      </c>
      <c r="C26" s="22">
        <f>SUM(C27,C33,C36)</f>
        <v>11</v>
      </c>
      <c r="D26" s="20">
        <f>SUM(D27,D33,D36)</f>
        <v>2300685</v>
      </c>
      <c r="E26" s="26"/>
      <c r="F26" s="26"/>
      <c r="G26" s="26"/>
      <c r="H26" s="27"/>
      <c r="I26" s="27"/>
      <c r="J26" s="27"/>
      <c r="K26" s="27"/>
      <c r="L26" s="27"/>
      <c r="M26" s="27"/>
      <c r="N26" s="27"/>
      <c r="O26" s="27"/>
      <c r="P26" s="27"/>
      <c r="Q26" s="27"/>
      <c r="R26" s="27"/>
      <c r="S26" s="27"/>
    </row>
    <row r="27" s="1" customFormat="1" ht="13.5" spans="1:19">
      <c r="A27" s="25"/>
      <c r="B27" s="21" t="s">
        <v>83</v>
      </c>
      <c r="C27" s="22">
        <f>COUNTA(C28:C32)</f>
        <v>5</v>
      </c>
      <c r="D27" s="20">
        <f>SUM(D28:D32)</f>
        <v>620000</v>
      </c>
      <c r="E27" s="26"/>
      <c r="F27" s="26"/>
      <c r="G27" s="26"/>
      <c r="H27" s="27"/>
      <c r="I27" s="27"/>
      <c r="J27" s="27"/>
      <c r="K27" s="27"/>
      <c r="L27" s="27"/>
      <c r="M27" s="27"/>
      <c r="N27" s="27"/>
      <c r="O27" s="27"/>
      <c r="P27" s="27"/>
      <c r="Q27" s="27"/>
      <c r="R27" s="27"/>
      <c r="S27" s="27"/>
    </row>
    <row r="28" s="5" customFormat="1" ht="29" customHeight="1" spans="1:13">
      <c r="A28" s="28">
        <v>1</v>
      </c>
      <c r="B28" s="26" t="s">
        <v>84</v>
      </c>
      <c r="C28" s="30" t="s">
        <v>85</v>
      </c>
      <c r="D28" s="28">
        <v>80000</v>
      </c>
      <c r="E28" s="30" t="s">
        <v>86</v>
      </c>
      <c r="F28" s="30" t="s">
        <v>87</v>
      </c>
      <c r="G28" s="30" t="s">
        <v>54</v>
      </c>
      <c r="H28" s="28" t="s">
        <v>20</v>
      </c>
      <c r="I28" s="28" t="s">
        <v>88</v>
      </c>
      <c r="M28" s="5" t="s">
        <v>22</v>
      </c>
    </row>
    <row r="29" s="4" customFormat="1" ht="27" spans="1:13">
      <c r="A29" s="28">
        <v>2</v>
      </c>
      <c r="B29" s="26" t="s">
        <v>89</v>
      </c>
      <c r="C29" s="30" t="s">
        <v>90</v>
      </c>
      <c r="D29" s="28">
        <v>85000</v>
      </c>
      <c r="E29" s="30" t="s">
        <v>86</v>
      </c>
      <c r="F29" s="30" t="s">
        <v>91</v>
      </c>
      <c r="G29" s="30" t="s">
        <v>54</v>
      </c>
      <c r="H29" s="28" t="s">
        <v>20</v>
      </c>
      <c r="I29" s="28" t="s">
        <v>88</v>
      </c>
      <c r="M29" s="5" t="s">
        <v>22</v>
      </c>
    </row>
    <row r="30" s="7" customFormat="1" ht="40.5" spans="1:9">
      <c r="A30" s="28">
        <v>3</v>
      </c>
      <c r="B30" s="30" t="s">
        <v>92</v>
      </c>
      <c r="C30" s="30" t="s">
        <v>93</v>
      </c>
      <c r="D30" s="28">
        <v>300000</v>
      </c>
      <c r="E30" s="30" t="s">
        <v>94</v>
      </c>
      <c r="F30" s="30" t="s">
        <v>95</v>
      </c>
      <c r="G30" s="30" t="s">
        <v>96</v>
      </c>
      <c r="H30" s="33" t="s">
        <v>20</v>
      </c>
      <c r="I30" s="28" t="s">
        <v>88</v>
      </c>
    </row>
    <row r="31" s="7" customFormat="1" ht="40.5" spans="1:13">
      <c r="A31" s="28">
        <v>4</v>
      </c>
      <c r="B31" s="30" t="s">
        <v>97</v>
      </c>
      <c r="C31" s="30" t="s">
        <v>98</v>
      </c>
      <c r="D31" s="28">
        <v>90000</v>
      </c>
      <c r="E31" s="30" t="s">
        <v>99</v>
      </c>
      <c r="F31" s="30" t="s">
        <v>100</v>
      </c>
      <c r="G31" s="30" t="s">
        <v>40</v>
      </c>
      <c r="H31" s="33" t="s">
        <v>20</v>
      </c>
      <c r="I31" s="28" t="s">
        <v>88</v>
      </c>
      <c r="M31" s="4" t="s">
        <v>22</v>
      </c>
    </row>
    <row r="32" s="7" customFormat="1" ht="27" spans="1:13">
      <c r="A32" s="28">
        <v>5</v>
      </c>
      <c r="B32" s="30" t="s">
        <v>101</v>
      </c>
      <c r="C32" s="30" t="s">
        <v>102</v>
      </c>
      <c r="D32" s="28">
        <v>65000</v>
      </c>
      <c r="E32" s="30" t="s">
        <v>99</v>
      </c>
      <c r="F32" s="30" t="s">
        <v>103</v>
      </c>
      <c r="G32" s="30" t="s">
        <v>40</v>
      </c>
      <c r="H32" s="33" t="s">
        <v>20</v>
      </c>
      <c r="I32" s="28" t="s">
        <v>88</v>
      </c>
      <c r="M32" s="4" t="s">
        <v>22</v>
      </c>
    </row>
    <row r="33" s="1" customFormat="1" ht="13.5" spans="1:19">
      <c r="A33" s="25"/>
      <c r="B33" s="21" t="s">
        <v>104</v>
      </c>
      <c r="C33" s="22">
        <f>COUNTA(C34:C35)</f>
        <v>2</v>
      </c>
      <c r="D33" s="20">
        <f>SUM(D34:D35)</f>
        <v>102685</v>
      </c>
      <c r="E33" s="26"/>
      <c r="F33" s="26"/>
      <c r="G33" s="26"/>
      <c r="H33" s="27"/>
      <c r="I33" s="27"/>
      <c r="J33" s="27"/>
      <c r="K33" s="27"/>
      <c r="L33" s="27"/>
      <c r="M33" s="27"/>
      <c r="N33" s="27"/>
      <c r="O33" s="27"/>
      <c r="P33" s="27"/>
      <c r="Q33" s="27"/>
      <c r="R33" s="27"/>
      <c r="S33" s="27"/>
    </row>
    <row r="34" s="5" customFormat="1" ht="135" spans="1:13">
      <c r="A34" s="28">
        <v>1</v>
      </c>
      <c r="B34" s="34" t="s">
        <v>105</v>
      </c>
      <c r="C34" s="30" t="s">
        <v>106</v>
      </c>
      <c r="D34" s="28">
        <v>60000</v>
      </c>
      <c r="E34" s="30" t="s">
        <v>107</v>
      </c>
      <c r="F34" s="30" t="s">
        <v>108</v>
      </c>
      <c r="G34" s="30" t="s">
        <v>109</v>
      </c>
      <c r="H34" s="35" t="s">
        <v>20</v>
      </c>
      <c r="I34" s="47" t="s">
        <v>110</v>
      </c>
      <c r="M34" s="5" t="s">
        <v>22</v>
      </c>
    </row>
    <row r="35" s="5" customFormat="1" ht="222" customHeight="1" spans="1:9">
      <c r="A35" s="28">
        <v>2</v>
      </c>
      <c r="B35" s="36" t="s">
        <v>111</v>
      </c>
      <c r="C35" s="30" t="s">
        <v>112</v>
      </c>
      <c r="D35" s="37">
        <v>42685</v>
      </c>
      <c r="E35" s="38" t="s">
        <v>113</v>
      </c>
      <c r="F35" s="30" t="s">
        <v>114</v>
      </c>
      <c r="G35" s="30" t="s">
        <v>114</v>
      </c>
      <c r="H35" s="28" t="s">
        <v>20</v>
      </c>
      <c r="I35" s="28" t="s">
        <v>110</v>
      </c>
    </row>
    <row r="36" s="1" customFormat="1" ht="13.5" spans="1:19">
      <c r="A36" s="25"/>
      <c r="B36" s="21" t="s">
        <v>115</v>
      </c>
      <c r="C36" s="22">
        <f>COUNTA(C37:C40)</f>
        <v>4</v>
      </c>
      <c r="D36" s="20">
        <f>SUM(D37:D40)</f>
        <v>1578000</v>
      </c>
      <c r="E36" s="26"/>
      <c r="F36" s="26"/>
      <c r="G36" s="26"/>
      <c r="H36" s="27"/>
      <c r="I36" s="27"/>
      <c r="J36" s="27"/>
      <c r="K36" s="27"/>
      <c r="L36" s="27"/>
      <c r="M36" s="27"/>
      <c r="N36" s="27"/>
      <c r="O36" s="27"/>
      <c r="P36" s="27"/>
      <c r="Q36" s="27"/>
      <c r="R36" s="27"/>
      <c r="S36" s="27"/>
    </row>
    <row r="37" s="6" customFormat="1" ht="54" spans="1:13">
      <c r="A37" s="28">
        <v>1</v>
      </c>
      <c r="B37" s="39" t="s">
        <v>116</v>
      </c>
      <c r="C37" s="30" t="s">
        <v>117</v>
      </c>
      <c r="D37" s="28">
        <v>150000</v>
      </c>
      <c r="E37" s="30" t="s">
        <v>118</v>
      </c>
      <c r="F37" s="30" t="s">
        <v>119</v>
      </c>
      <c r="G37" s="30" t="s">
        <v>109</v>
      </c>
      <c r="H37" s="35" t="s">
        <v>20</v>
      </c>
      <c r="I37" s="31" t="s">
        <v>120</v>
      </c>
      <c r="M37" s="5" t="s">
        <v>22</v>
      </c>
    </row>
    <row r="38" s="6" customFormat="1" ht="40.5" spans="1:13">
      <c r="A38" s="28">
        <v>2</v>
      </c>
      <c r="B38" s="40" t="s">
        <v>121</v>
      </c>
      <c r="C38" s="30" t="s">
        <v>122</v>
      </c>
      <c r="D38" s="28">
        <v>600000</v>
      </c>
      <c r="E38" s="30" t="s">
        <v>123</v>
      </c>
      <c r="F38" s="30" t="s">
        <v>124</v>
      </c>
      <c r="G38" s="30" t="s">
        <v>125</v>
      </c>
      <c r="H38" s="28" t="s">
        <v>20</v>
      </c>
      <c r="I38" s="28" t="s">
        <v>120</v>
      </c>
      <c r="M38" s="5" t="s">
        <v>22</v>
      </c>
    </row>
    <row r="39" s="6" customFormat="1" ht="54" spans="1:13">
      <c r="A39" s="28">
        <v>3</v>
      </c>
      <c r="B39" s="41" t="s">
        <v>126</v>
      </c>
      <c r="C39" s="30" t="s">
        <v>127</v>
      </c>
      <c r="D39" s="28">
        <v>800000</v>
      </c>
      <c r="E39" s="30" t="s">
        <v>113</v>
      </c>
      <c r="F39" s="30" t="s">
        <v>128</v>
      </c>
      <c r="G39" s="30" t="s">
        <v>63</v>
      </c>
      <c r="H39" s="28" t="s">
        <v>20</v>
      </c>
      <c r="I39" s="28" t="s">
        <v>120</v>
      </c>
      <c r="M39" s="5" t="s">
        <v>22</v>
      </c>
    </row>
    <row r="40" s="6" customFormat="1" ht="108" spans="1:13">
      <c r="A40" s="28">
        <v>4</v>
      </c>
      <c r="B40" s="42" t="s">
        <v>129</v>
      </c>
      <c r="C40" s="30" t="s">
        <v>130</v>
      </c>
      <c r="D40" s="28">
        <v>28000</v>
      </c>
      <c r="E40" s="30" t="s">
        <v>131</v>
      </c>
      <c r="F40" s="30" t="s">
        <v>132</v>
      </c>
      <c r="G40" s="30" t="s">
        <v>133</v>
      </c>
      <c r="H40" s="28" t="s">
        <v>20</v>
      </c>
      <c r="I40" s="28" t="s">
        <v>120</v>
      </c>
      <c r="M40" s="4" t="s">
        <v>22</v>
      </c>
    </row>
    <row r="41" s="1" customFormat="1" ht="13.5" spans="1:19">
      <c r="A41" s="25"/>
      <c r="B41" s="21" t="s">
        <v>134</v>
      </c>
      <c r="C41" s="22">
        <f>SUM(C42,C44,C47)</f>
        <v>6</v>
      </c>
      <c r="D41" s="20">
        <f>SUM(D42,D44,D47)</f>
        <v>1014310.98</v>
      </c>
      <c r="E41" s="26"/>
      <c r="F41" s="26"/>
      <c r="G41" s="26"/>
      <c r="H41" s="27"/>
      <c r="I41" s="27"/>
      <c r="J41" s="27"/>
      <c r="K41" s="27"/>
      <c r="L41" s="27"/>
      <c r="M41" s="27"/>
      <c r="N41" s="27"/>
      <c r="O41" s="27"/>
      <c r="P41" s="27"/>
      <c r="Q41" s="27"/>
      <c r="R41" s="27"/>
      <c r="S41" s="27"/>
    </row>
    <row r="42" s="1" customFormat="1" ht="13.5" spans="1:19">
      <c r="A42" s="25"/>
      <c r="B42" s="21" t="s">
        <v>135</v>
      </c>
      <c r="C42" s="22">
        <f>COUNTA(C43:C43)</f>
        <v>1</v>
      </c>
      <c r="D42" s="20">
        <f>SUM(D43:D43)</f>
        <v>20700</v>
      </c>
      <c r="E42" s="26"/>
      <c r="F42" s="26"/>
      <c r="G42" s="26"/>
      <c r="H42" s="27"/>
      <c r="I42" s="27"/>
      <c r="J42" s="27"/>
      <c r="K42" s="27"/>
      <c r="L42" s="27"/>
      <c r="M42" s="27"/>
      <c r="N42" s="27"/>
      <c r="O42" s="27"/>
      <c r="P42" s="27"/>
      <c r="Q42" s="27"/>
      <c r="R42" s="27"/>
      <c r="S42" s="27"/>
    </row>
    <row r="43" s="5" customFormat="1" ht="54" spans="1:13">
      <c r="A43" s="28">
        <v>1</v>
      </c>
      <c r="B43" s="26" t="s">
        <v>136</v>
      </c>
      <c r="C43" s="30" t="s">
        <v>137</v>
      </c>
      <c r="D43" s="28">
        <v>20700</v>
      </c>
      <c r="E43" s="30" t="s">
        <v>138</v>
      </c>
      <c r="F43" s="30" t="s">
        <v>139</v>
      </c>
      <c r="G43" s="30" t="s">
        <v>140</v>
      </c>
      <c r="H43" s="28" t="s">
        <v>20</v>
      </c>
      <c r="I43" s="28" t="s">
        <v>141</v>
      </c>
      <c r="M43" s="32" t="s">
        <v>22</v>
      </c>
    </row>
    <row r="44" s="1" customFormat="1" ht="13.5" spans="1:19">
      <c r="A44" s="25"/>
      <c r="B44" s="21" t="s">
        <v>142</v>
      </c>
      <c r="C44" s="22">
        <f>COUNTA(C45:C46)</f>
        <v>2</v>
      </c>
      <c r="D44" s="20">
        <f>SUM(D45:D46)</f>
        <v>813376</v>
      </c>
      <c r="E44" s="26"/>
      <c r="F44" s="26"/>
      <c r="G44" s="26"/>
      <c r="H44" s="27"/>
      <c r="I44" s="27"/>
      <c r="J44" s="27"/>
      <c r="K44" s="27"/>
      <c r="L44" s="27"/>
      <c r="M44" s="27"/>
      <c r="N44" s="27"/>
      <c r="O44" s="27"/>
      <c r="P44" s="27"/>
      <c r="Q44" s="27"/>
      <c r="R44" s="27"/>
      <c r="S44" s="27"/>
    </row>
    <row r="45" s="5" customFormat="1" ht="54" spans="1:13">
      <c r="A45" s="28">
        <v>1</v>
      </c>
      <c r="B45" s="26" t="s">
        <v>143</v>
      </c>
      <c r="C45" s="30" t="s">
        <v>144</v>
      </c>
      <c r="D45" s="28">
        <v>51520</v>
      </c>
      <c r="E45" s="30" t="s">
        <v>145</v>
      </c>
      <c r="F45" s="30" t="s">
        <v>146</v>
      </c>
      <c r="G45" s="30" t="s">
        <v>33</v>
      </c>
      <c r="H45" s="28" t="s">
        <v>20</v>
      </c>
      <c r="I45" s="28" t="s">
        <v>147</v>
      </c>
      <c r="M45" s="32" t="s">
        <v>22</v>
      </c>
    </row>
    <row r="46" s="6" customFormat="1" ht="121.5" spans="1:9">
      <c r="A46" s="28">
        <v>2</v>
      </c>
      <c r="B46" s="43" t="s">
        <v>148</v>
      </c>
      <c r="C46" s="30" t="s">
        <v>149</v>
      </c>
      <c r="D46" s="28">
        <v>761856</v>
      </c>
      <c r="E46" s="30" t="s">
        <v>150</v>
      </c>
      <c r="F46" s="30" t="s">
        <v>151</v>
      </c>
      <c r="G46" s="30" t="s">
        <v>152</v>
      </c>
      <c r="H46" s="28" t="s">
        <v>20</v>
      </c>
      <c r="I46" s="28" t="s">
        <v>147</v>
      </c>
    </row>
    <row r="47" s="1" customFormat="1" ht="13.5" spans="1:19">
      <c r="A47" s="25"/>
      <c r="B47" s="21" t="s">
        <v>153</v>
      </c>
      <c r="C47" s="22">
        <f>COUNTA(C48:C50)</f>
        <v>3</v>
      </c>
      <c r="D47" s="20">
        <f>SUM(D48:D50)</f>
        <v>180234.98</v>
      </c>
      <c r="E47" s="26"/>
      <c r="F47" s="26"/>
      <c r="G47" s="26"/>
      <c r="H47" s="27"/>
      <c r="I47" s="27"/>
      <c r="J47" s="27"/>
      <c r="K47" s="27"/>
      <c r="L47" s="27"/>
      <c r="M47" s="27"/>
      <c r="N47" s="27"/>
      <c r="O47" s="27"/>
      <c r="P47" s="27"/>
      <c r="Q47" s="27"/>
      <c r="R47" s="27"/>
      <c r="S47" s="27"/>
    </row>
    <row r="48" s="5" customFormat="1" ht="54" spans="1:13">
      <c r="A48" s="28">
        <v>1</v>
      </c>
      <c r="B48" s="26" t="s">
        <v>154</v>
      </c>
      <c r="C48" s="30" t="s">
        <v>155</v>
      </c>
      <c r="D48" s="28">
        <v>113934.98</v>
      </c>
      <c r="E48" s="30" t="s">
        <v>156</v>
      </c>
      <c r="F48" s="30" t="s">
        <v>157</v>
      </c>
      <c r="G48" s="30" t="s">
        <v>158</v>
      </c>
      <c r="H48" s="28" t="s">
        <v>20</v>
      </c>
      <c r="I48" s="28" t="s">
        <v>159</v>
      </c>
      <c r="M48" s="4" t="s">
        <v>22</v>
      </c>
    </row>
    <row r="49" s="5" customFormat="1" ht="27" spans="1:13">
      <c r="A49" s="28">
        <v>2</v>
      </c>
      <c r="B49" s="40" t="s">
        <v>160</v>
      </c>
      <c r="C49" s="30" t="s">
        <v>161</v>
      </c>
      <c r="D49" s="28">
        <v>6300</v>
      </c>
      <c r="E49" s="30" t="s">
        <v>162</v>
      </c>
      <c r="F49" s="30" t="s">
        <v>163</v>
      </c>
      <c r="G49" s="30" t="s">
        <v>125</v>
      </c>
      <c r="H49" s="28" t="s">
        <v>20</v>
      </c>
      <c r="I49" s="28" t="s">
        <v>159</v>
      </c>
      <c r="M49" s="5" t="s">
        <v>22</v>
      </c>
    </row>
    <row r="50" s="5" customFormat="1" ht="40.5" spans="1:13">
      <c r="A50" s="28">
        <v>3</v>
      </c>
      <c r="B50" s="44" t="s">
        <v>164</v>
      </c>
      <c r="C50" s="30" t="s">
        <v>165</v>
      </c>
      <c r="D50" s="28">
        <v>60000</v>
      </c>
      <c r="E50" s="30" t="s">
        <v>166</v>
      </c>
      <c r="F50" s="30" t="s">
        <v>167</v>
      </c>
      <c r="G50" s="30" t="s">
        <v>168</v>
      </c>
      <c r="H50" s="45" t="s">
        <v>20</v>
      </c>
      <c r="I50" s="48" t="s">
        <v>159</v>
      </c>
      <c r="M50" s="4" t="s">
        <v>22</v>
      </c>
    </row>
    <row r="51" s="1" customFormat="1" ht="13.5" spans="1:19">
      <c r="A51" s="25"/>
      <c r="B51" s="21" t="s">
        <v>169</v>
      </c>
      <c r="C51" s="22">
        <f>SUM(C52,C66,C70)</f>
        <v>33</v>
      </c>
      <c r="D51" s="20">
        <f>SUM(D52,D66,D70)</f>
        <v>3493945.29</v>
      </c>
      <c r="E51" s="26"/>
      <c r="F51" s="26"/>
      <c r="G51" s="26"/>
      <c r="H51" s="27"/>
      <c r="I51" s="27"/>
      <c r="J51" s="27"/>
      <c r="K51" s="27"/>
      <c r="L51" s="27"/>
      <c r="M51" s="27"/>
      <c r="N51" s="27"/>
      <c r="O51" s="27"/>
      <c r="P51" s="27"/>
      <c r="Q51" s="27"/>
      <c r="R51" s="27"/>
      <c r="S51" s="27"/>
    </row>
    <row r="52" s="1" customFormat="1" ht="13.5" spans="1:19">
      <c r="A52" s="25"/>
      <c r="B52" s="21" t="s">
        <v>170</v>
      </c>
      <c r="C52" s="22">
        <f>COUNTA(C53:C65)</f>
        <v>13</v>
      </c>
      <c r="D52" s="20">
        <f>SUM(D53:D65)</f>
        <v>1233018.05</v>
      </c>
      <c r="E52" s="26"/>
      <c r="F52" s="26"/>
      <c r="G52" s="26"/>
      <c r="H52" s="27"/>
      <c r="I52" s="27"/>
      <c r="J52" s="27"/>
      <c r="K52" s="27"/>
      <c r="L52" s="27"/>
      <c r="M52" s="27"/>
      <c r="N52" s="27"/>
      <c r="O52" s="27"/>
      <c r="P52" s="27"/>
      <c r="Q52" s="27"/>
      <c r="R52" s="27"/>
      <c r="S52" s="27"/>
    </row>
    <row r="53" s="5" customFormat="1" ht="54" spans="1:13">
      <c r="A53" s="28">
        <v>1</v>
      </c>
      <c r="B53" s="29" t="s">
        <v>171</v>
      </c>
      <c r="C53" s="30" t="s">
        <v>172</v>
      </c>
      <c r="D53" s="28">
        <v>5000</v>
      </c>
      <c r="E53" s="30" t="s">
        <v>173</v>
      </c>
      <c r="F53" s="30" t="s">
        <v>174</v>
      </c>
      <c r="G53" s="30" t="s">
        <v>19</v>
      </c>
      <c r="H53" s="31" t="s">
        <v>20</v>
      </c>
      <c r="I53" s="46" t="s">
        <v>175</v>
      </c>
      <c r="M53" s="4" t="s">
        <v>22</v>
      </c>
    </row>
    <row r="54" s="5" customFormat="1" ht="27" spans="1:13">
      <c r="A54" s="28">
        <v>2</v>
      </c>
      <c r="B54" s="40" t="s">
        <v>176</v>
      </c>
      <c r="C54" s="30" t="s">
        <v>177</v>
      </c>
      <c r="D54" s="28">
        <v>77345</v>
      </c>
      <c r="E54" s="30" t="s">
        <v>178</v>
      </c>
      <c r="F54" s="30" t="s">
        <v>179</v>
      </c>
      <c r="G54" s="30" t="s">
        <v>125</v>
      </c>
      <c r="H54" s="28" t="s">
        <v>20</v>
      </c>
      <c r="I54" s="28" t="s">
        <v>175</v>
      </c>
      <c r="M54" s="5" t="s">
        <v>22</v>
      </c>
    </row>
    <row r="55" s="5" customFormat="1" ht="27" spans="1:13">
      <c r="A55" s="28">
        <v>3</v>
      </c>
      <c r="B55" s="40" t="s">
        <v>180</v>
      </c>
      <c r="C55" s="30" t="s">
        <v>181</v>
      </c>
      <c r="D55" s="28">
        <v>11000</v>
      </c>
      <c r="E55" s="30" t="s">
        <v>162</v>
      </c>
      <c r="F55" s="30" t="s">
        <v>179</v>
      </c>
      <c r="G55" s="30" t="s">
        <v>125</v>
      </c>
      <c r="H55" s="28" t="s">
        <v>20</v>
      </c>
      <c r="I55" s="28" t="s">
        <v>175</v>
      </c>
      <c r="M55" s="5" t="s">
        <v>22</v>
      </c>
    </row>
    <row r="56" s="5" customFormat="1" ht="40.5" spans="1:13">
      <c r="A56" s="28">
        <v>4</v>
      </c>
      <c r="B56" s="30" t="s">
        <v>182</v>
      </c>
      <c r="C56" s="30" t="s">
        <v>183</v>
      </c>
      <c r="D56" s="28">
        <v>12102</v>
      </c>
      <c r="E56" s="30" t="s">
        <v>61</v>
      </c>
      <c r="F56" s="30" t="s">
        <v>184</v>
      </c>
      <c r="G56" s="30" t="s">
        <v>40</v>
      </c>
      <c r="H56" s="33" t="s">
        <v>20</v>
      </c>
      <c r="I56" s="28" t="s">
        <v>175</v>
      </c>
      <c r="M56" s="4" t="s">
        <v>22</v>
      </c>
    </row>
    <row r="57" s="5" customFormat="1" ht="81" spans="1:13">
      <c r="A57" s="28">
        <v>5</v>
      </c>
      <c r="B57" s="26" t="s">
        <v>185</v>
      </c>
      <c r="C57" s="30" t="s">
        <v>186</v>
      </c>
      <c r="D57" s="28">
        <v>7639</v>
      </c>
      <c r="E57" s="30" t="s">
        <v>187</v>
      </c>
      <c r="F57" s="30" t="s">
        <v>77</v>
      </c>
      <c r="G57" s="30" t="s">
        <v>78</v>
      </c>
      <c r="H57" s="28" t="s">
        <v>20</v>
      </c>
      <c r="I57" s="28" t="s">
        <v>175</v>
      </c>
      <c r="M57" s="4" t="s">
        <v>22</v>
      </c>
    </row>
    <row r="58" s="5" customFormat="1" ht="27" spans="1:13">
      <c r="A58" s="28">
        <v>6</v>
      </c>
      <c r="B58" s="44" t="s">
        <v>188</v>
      </c>
      <c r="C58" s="30" t="s">
        <v>189</v>
      </c>
      <c r="D58" s="28">
        <v>60000</v>
      </c>
      <c r="E58" s="30" t="s">
        <v>190</v>
      </c>
      <c r="F58" s="30" t="s">
        <v>167</v>
      </c>
      <c r="G58" s="30" t="s">
        <v>168</v>
      </c>
      <c r="H58" s="45" t="s">
        <v>20</v>
      </c>
      <c r="I58" s="48" t="s">
        <v>175</v>
      </c>
      <c r="M58" s="4" t="s">
        <v>22</v>
      </c>
    </row>
    <row r="59" s="5" customFormat="1" ht="40.5" spans="1:13">
      <c r="A59" s="28">
        <v>7</v>
      </c>
      <c r="B59" s="26" t="s">
        <v>191</v>
      </c>
      <c r="C59" s="30" t="s">
        <v>192</v>
      </c>
      <c r="D59" s="28">
        <v>20000</v>
      </c>
      <c r="E59" s="30" t="s">
        <v>193</v>
      </c>
      <c r="F59" s="30" t="s">
        <v>167</v>
      </c>
      <c r="G59" s="30" t="s">
        <v>168</v>
      </c>
      <c r="H59" s="45" t="s">
        <v>20</v>
      </c>
      <c r="I59" s="48" t="s">
        <v>175</v>
      </c>
      <c r="M59" s="4" t="s">
        <v>22</v>
      </c>
    </row>
    <row r="60" s="5" customFormat="1" ht="40.5" spans="1:13">
      <c r="A60" s="28">
        <v>8</v>
      </c>
      <c r="B60" s="26" t="s">
        <v>194</v>
      </c>
      <c r="C60" s="30" t="s">
        <v>195</v>
      </c>
      <c r="D60" s="28">
        <v>8278</v>
      </c>
      <c r="E60" s="30" t="s">
        <v>196</v>
      </c>
      <c r="F60" s="30" t="s">
        <v>197</v>
      </c>
      <c r="G60" s="30" t="s">
        <v>133</v>
      </c>
      <c r="H60" s="28" t="s">
        <v>20</v>
      </c>
      <c r="I60" s="48" t="s">
        <v>175</v>
      </c>
      <c r="M60" s="4" t="s">
        <v>22</v>
      </c>
    </row>
    <row r="61" s="5" customFormat="1" ht="81" spans="1:9">
      <c r="A61" s="28">
        <v>9</v>
      </c>
      <c r="B61" s="36" t="s">
        <v>198</v>
      </c>
      <c r="C61" s="30" t="s">
        <v>199</v>
      </c>
      <c r="D61" s="37">
        <v>49217.05</v>
      </c>
      <c r="E61" s="38" t="s">
        <v>200</v>
      </c>
      <c r="F61" s="30" t="s">
        <v>114</v>
      </c>
      <c r="G61" s="30" t="s">
        <v>114</v>
      </c>
      <c r="H61" s="28" t="s">
        <v>20</v>
      </c>
      <c r="I61" s="28" t="s">
        <v>175</v>
      </c>
    </row>
    <row r="62" s="5" customFormat="1" ht="40.5" spans="1:9">
      <c r="A62" s="28">
        <v>10</v>
      </c>
      <c r="B62" s="30" t="s">
        <v>201</v>
      </c>
      <c r="C62" s="30" t="s">
        <v>202</v>
      </c>
      <c r="D62" s="28">
        <v>669249</v>
      </c>
      <c r="E62" s="30" t="s">
        <v>200</v>
      </c>
      <c r="F62" s="30" t="s">
        <v>114</v>
      </c>
      <c r="G62" s="30" t="s">
        <v>114</v>
      </c>
      <c r="H62" s="28" t="s">
        <v>20</v>
      </c>
      <c r="I62" s="28" t="s">
        <v>175</v>
      </c>
    </row>
    <row r="63" s="5" customFormat="1" ht="103" customHeight="1" spans="1:13">
      <c r="A63" s="28">
        <v>11</v>
      </c>
      <c r="B63" s="30" t="s">
        <v>203</v>
      </c>
      <c r="C63" s="30" t="s">
        <v>204</v>
      </c>
      <c r="D63" s="28">
        <v>80445</v>
      </c>
      <c r="E63" s="30" t="s">
        <v>205</v>
      </c>
      <c r="F63" s="30" t="s">
        <v>206</v>
      </c>
      <c r="G63" s="30" t="s">
        <v>207</v>
      </c>
      <c r="H63" s="28" t="s">
        <v>20</v>
      </c>
      <c r="I63" s="49" t="s">
        <v>175</v>
      </c>
      <c r="M63" s="32" t="s">
        <v>22</v>
      </c>
    </row>
    <row r="64" s="5" customFormat="1" ht="89" customHeight="1" spans="1:13">
      <c r="A64" s="28">
        <v>12</v>
      </c>
      <c r="B64" s="30" t="s">
        <v>208</v>
      </c>
      <c r="C64" s="30" t="s">
        <v>209</v>
      </c>
      <c r="D64" s="28">
        <v>90743</v>
      </c>
      <c r="E64" s="30" t="s">
        <v>205</v>
      </c>
      <c r="F64" s="30" t="s">
        <v>206</v>
      </c>
      <c r="G64" s="30" t="s">
        <v>207</v>
      </c>
      <c r="H64" s="28" t="s">
        <v>20</v>
      </c>
      <c r="I64" s="49" t="s">
        <v>175</v>
      </c>
      <c r="M64" s="32" t="s">
        <v>22</v>
      </c>
    </row>
    <row r="65" s="5" customFormat="1" ht="54" spans="1:13">
      <c r="A65" s="28">
        <v>13</v>
      </c>
      <c r="B65" s="30" t="s">
        <v>210</v>
      </c>
      <c r="C65" s="30" t="s">
        <v>211</v>
      </c>
      <c r="D65" s="28">
        <v>142000</v>
      </c>
      <c r="E65" s="30" t="s">
        <v>212</v>
      </c>
      <c r="F65" s="30" t="s">
        <v>18</v>
      </c>
      <c r="G65" s="30" t="s">
        <v>207</v>
      </c>
      <c r="H65" s="28" t="s">
        <v>20</v>
      </c>
      <c r="I65" s="49" t="s">
        <v>175</v>
      </c>
      <c r="M65" s="32" t="s">
        <v>22</v>
      </c>
    </row>
    <row r="66" s="1" customFormat="1" ht="13.5" spans="1:19">
      <c r="A66" s="25"/>
      <c r="B66" s="21" t="s">
        <v>213</v>
      </c>
      <c r="C66" s="22">
        <f>COUNTA(C67:C69)</f>
        <v>3</v>
      </c>
      <c r="D66" s="20">
        <f>SUM(D67:D69)</f>
        <v>75136.3</v>
      </c>
      <c r="E66" s="26"/>
      <c r="F66" s="26"/>
      <c r="G66" s="26"/>
      <c r="H66" s="27"/>
      <c r="I66" s="27"/>
      <c r="J66" s="27"/>
      <c r="K66" s="27"/>
      <c r="L66" s="27"/>
      <c r="M66" s="27"/>
      <c r="N66" s="27"/>
      <c r="O66" s="27"/>
      <c r="P66" s="27"/>
      <c r="Q66" s="27"/>
      <c r="R66" s="27"/>
      <c r="S66" s="27"/>
    </row>
    <row r="67" s="7" customFormat="1" ht="96" customHeight="1" spans="1:13">
      <c r="A67" s="28">
        <v>1</v>
      </c>
      <c r="B67" s="40" t="s">
        <v>214</v>
      </c>
      <c r="C67" s="30" t="s">
        <v>215</v>
      </c>
      <c r="D67" s="28">
        <v>15000</v>
      </c>
      <c r="E67" s="30" t="s">
        <v>123</v>
      </c>
      <c r="F67" s="30" t="s">
        <v>216</v>
      </c>
      <c r="G67" s="30" t="s">
        <v>125</v>
      </c>
      <c r="H67" s="28" t="s">
        <v>20</v>
      </c>
      <c r="I67" s="28" t="s">
        <v>217</v>
      </c>
      <c r="M67" s="5" t="s">
        <v>22</v>
      </c>
    </row>
    <row r="68" s="7" customFormat="1" ht="51" customHeight="1" spans="1:13">
      <c r="A68" s="28">
        <v>2</v>
      </c>
      <c r="B68" s="40" t="s">
        <v>218</v>
      </c>
      <c r="C68" s="30" t="s">
        <v>219</v>
      </c>
      <c r="D68" s="28">
        <v>42195.3</v>
      </c>
      <c r="E68" s="30" t="s">
        <v>162</v>
      </c>
      <c r="F68" s="30" t="s">
        <v>220</v>
      </c>
      <c r="G68" s="30" t="s">
        <v>125</v>
      </c>
      <c r="H68" s="28" t="s">
        <v>20</v>
      </c>
      <c r="I68" s="28" t="s">
        <v>217</v>
      </c>
      <c r="M68" s="5" t="s">
        <v>22</v>
      </c>
    </row>
    <row r="69" s="7" customFormat="1" ht="78" customHeight="1" spans="1:13">
      <c r="A69" s="28">
        <v>3</v>
      </c>
      <c r="B69" s="30" t="s">
        <v>221</v>
      </c>
      <c r="C69" s="30" t="s">
        <v>222</v>
      </c>
      <c r="D69" s="28">
        <v>17941</v>
      </c>
      <c r="E69" s="30" t="s">
        <v>223</v>
      </c>
      <c r="F69" s="30" t="s">
        <v>224</v>
      </c>
      <c r="G69" s="30" t="s">
        <v>40</v>
      </c>
      <c r="H69" s="33" t="s">
        <v>20</v>
      </c>
      <c r="I69" s="28" t="s">
        <v>217</v>
      </c>
      <c r="M69" s="4" t="s">
        <v>22</v>
      </c>
    </row>
    <row r="70" s="1" customFormat="1" ht="13.5" spans="1:19">
      <c r="A70" s="25"/>
      <c r="B70" s="21" t="s">
        <v>225</v>
      </c>
      <c r="C70" s="22">
        <f>COUNTA(C71:C87)</f>
        <v>17</v>
      </c>
      <c r="D70" s="20">
        <f>SUM(D71:D87)</f>
        <v>2185790.94</v>
      </c>
      <c r="E70" s="26"/>
      <c r="F70" s="26"/>
      <c r="G70" s="26"/>
      <c r="H70" s="27"/>
      <c r="I70" s="27"/>
      <c r="J70" s="27"/>
      <c r="K70" s="27"/>
      <c r="L70" s="27"/>
      <c r="M70" s="27"/>
      <c r="N70" s="27"/>
      <c r="O70" s="27"/>
      <c r="P70" s="27"/>
      <c r="Q70" s="27"/>
      <c r="R70" s="27"/>
      <c r="S70" s="27"/>
    </row>
    <row r="71" s="5" customFormat="1" ht="81" spans="1:13">
      <c r="A71" s="28">
        <v>1</v>
      </c>
      <c r="B71" s="26" t="s">
        <v>226</v>
      </c>
      <c r="C71" s="30" t="s">
        <v>227</v>
      </c>
      <c r="D71" s="28">
        <v>290000</v>
      </c>
      <c r="E71" s="30" t="s">
        <v>228</v>
      </c>
      <c r="F71" s="30" t="s">
        <v>229</v>
      </c>
      <c r="G71" s="30" t="s">
        <v>230</v>
      </c>
      <c r="H71" s="28" t="s">
        <v>20</v>
      </c>
      <c r="I71" s="28" t="s">
        <v>231</v>
      </c>
      <c r="M71" s="5" t="s">
        <v>22</v>
      </c>
    </row>
    <row r="72" s="5" customFormat="1" ht="243" spans="1:13">
      <c r="A72" s="28">
        <v>2</v>
      </c>
      <c r="B72" s="26" t="s">
        <v>232</v>
      </c>
      <c r="C72" s="30" t="s">
        <v>233</v>
      </c>
      <c r="D72" s="28">
        <v>210000</v>
      </c>
      <c r="E72" s="30" t="s">
        <v>138</v>
      </c>
      <c r="F72" s="30" t="s">
        <v>234</v>
      </c>
      <c r="G72" s="30" t="s">
        <v>140</v>
      </c>
      <c r="H72" s="28" t="s">
        <v>20</v>
      </c>
      <c r="I72" s="28" t="s">
        <v>231</v>
      </c>
      <c r="M72" s="32" t="s">
        <v>22</v>
      </c>
    </row>
    <row r="73" s="5" customFormat="1" ht="94.5" spans="1:13">
      <c r="A73" s="28">
        <v>3</v>
      </c>
      <c r="B73" s="34" t="s">
        <v>235</v>
      </c>
      <c r="C73" s="30" t="s">
        <v>236</v>
      </c>
      <c r="D73" s="28">
        <v>200000</v>
      </c>
      <c r="E73" s="30" t="s">
        <v>237</v>
      </c>
      <c r="F73" s="30" t="s">
        <v>238</v>
      </c>
      <c r="G73" s="30" t="s">
        <v>109</v>
      </c>
      <c r="H73" s="35" t="s">
        <v>20</v>
      </c>
      <c r="I73" s="47" t="s">
        <v>231</v>
      </c>
      <c r="M73" s="5" t="s">
        <v>22</v>
      </c>
    </row>
    <row r="74" s="5" customFormat="1" ht="40.5" spans="1:13">
      <c r="A74" s="28">
        <v>4</v>
      </c>
      <c r="B74" s="39" t="s">
        <v>239</v>
      </c>
      <c r="C74" s="30" t="s">
        <v>240</v>
      </c>
      <c r="D74" s="28">
        <v>50000</v>
      </c>
      <c r="E74" s="30" t="s">
        <v>241</v>
      </c>
      <c r="F74" s="30" t="s">
        <v>18</v>
      </c>
      <c r="G74" s="30" t="s">
        <v>109</v>
      </c>
      <c r="H74" s="35" t="s">
        <v>20</v>
      </c>
      <c r="I74" s="25" t="s">
        <v>231</v>
      </c>
      <c r="M74" s="5" t="s">
        <v>22</v>
      </c>
    </row>
    <row r="75" s="5" customFormat="1" ht="54" spans="1:13">
      <c r="A75" s="28">
        <v>5</v>
      </c>
      <c r="B75" s="26" t="s">
        <v>242</v>
      </c>
      <c r="C75" s="30" t="s">
        <v>243</v>
      </c>
      <c r="D75" s="28">
        <v>21635.77</v>
      </c>
      <c r="E75" s="30" t="s">
        <v>156</v>
      </c>
      <c r="F75" s="30" t="s">
        <v>244</v>
      </c>
      <c r="G75" s="30" t="s">
        <v>158</v>
      </c>
      <c r="H75" s="28" t="s">
        <v>20</v>
      </c>
      <c r="I75" s="28" t="s">
        <v>231</v>
      </c>
      <c r="M75" s="4" t="s">
        <v>22</v>
      </c>
    </row>
    <row r="76" s="5" customFormat="1" ht="67.5" spans="1:13">
      <c r="A76" s="28">
        <v>6</v>
      </c>
      <c r="B76" s="26" t="s">
        <v>245</v>
      </c>
      <c r="C76" s="30" t="s">
        <v>246</v>
      </c>
      <c r="D76" s="28">
        <v>200000</v>
      </c>
      <c r="E76" s="30" t="s">
        <v>247</v>
      </c>
      <c r="F76" s="30" t="s">
        <v>248</v>
      </c>
      <c r="G76" s="30" t="s">
        <v>158</v>
      </c>
      <c r="H76" s="28" t="s">
        <v>20</v>
      </c>
      <c r="I76" s="28" t="s">
        <v>231</v>
      </c>
      <c r="M76" s="4" t="s">
        <v>22</v>
      </c>
    </row>
    <row r="77" s="5" customFormat="1" ht="54" spans="1:13">
      <c r="A77" s="28">
        <v>7</v>
      </c>
      <c r="B77" s="26" t="s">
        <v>249</v>
      </c>
      <c r="C77" s="30" t="s">
        <v>250</v>
      </c>
      <c r="D77" s="28">
        <v>25629</v>
      </c>
      <c r="E77" s="30" t="s">
        <v>251</v>
      </c>
      <c r="F77" s="30" t="s">
        <v>252</v>
      </c>
      <c r="G77" s="30" t="s">
        <v>253</v>
      </c>
      <c r="H77" s="28" t="s">
        <v>20</v>
      </c>
      <c r="I77" s="28" t="s">
        <v>231</v>
      </c>
      <c r="M77" s="32" t="s">
        <v>22</v>
      </c>
    </row>
    <row r="78" s="5" customFormat="1" ht="81" spans="1:13">
      <c r="A78" s="28">
        <v>8</v>
      </c>
      <c r="B78" s="26" t="s">
        <v>254</v>
      </c>
      <c r="C78" s="30" t="s">
        <v>255</v>
      </c>
      <c r="D78" s="28">
        <v>50000</v>
      </c>
      <c r="E78" s="30" t="s">
        <v>256</v>
      </c>
      <c r="F78" s="30" t="s">
        <v>257</v>
      </c>
      <c r="G78" s="30" t="s">
        <v>253</v>
      </c>
      <c r="H78" s="28" t="s">
        <v>20</v>
      </c>
      <c r="I78" s="28" t="s">
        <v>231</v>
      </c>
      <c r="M78" s="32" t="s">
        <v>22</v>
      </c>
    </row>
    <row r="79" s="5" customFormat="1" ht="67.5" spans="1:13">
      <c r="A79" s="28">
        <v>9</v>
      </c>
      <c r="B79" s="26" t="s">
        <v>258</v>
      </c>
      <c r="C79" s="30" t="s">
        <v>259</v>
      </c>
      <c r="D79" s="28">
        <v>72926</v>
      </c>
      <c r="E79" s="30" t="s">
        <v>162</v>
      </c>
      <c r="F79" s="30" t="s">
        <v>260</v>
      </c>
      <c r="G79" s="30" t="s">
        <v>253</v>
      </c>
      <c r="H79" s="28" t="s">
        <v>20</v>
      </c>
      <c r="I79" s="28" t="s">
        <v>231</v>
      </c>
      <c r="M79" s="32" t="s">
        <v>22</v>
      </c>
    </row>
    <row r="80" s="5" customFormat="1" ht="27" spans="1:13">
      <c r="A80" s="28">
        <v>10</v>
      </c>
      <c r="B80" s="26" t="s">
        <v>261</v>
      </c>
      <c r="C80" s="30" t="s">
        <v>262</v>
      </c>
      <c r="D80" s="28">
        <v>10000</v>
      </c>
      <c r="E80" s="30" t="s">
        <v>263</v>
      </c>
      <c r="F80" s="30" t="s">
        <v>53</v>
      </c>
      <c r="G80" s="30" t="s">
        <v>54</v>
      </c>
      <c r="H80" s="28" t="s">
        <v>20</v>
      </c>
      <c r="I80" s="28" t="s">
        <v>231</v>
      </c>
      <c r="M80" s="5" t="s">
        <v>22</v>
      </c>
    </row>
    <row r="81" s="5" customFormat="1" ht="40.5" spans="1:13">
      <c r="A81" s="28">
        <v>11</v>
      </c>
      <c r="B81" s="26" t="s">
        <v>264</v>
      </c>
      <c r="C81" s="30" t="s">
        <v>265</v>
      </c>
      <c r="D81" s="28">
        <v>80000</v>
      </c>
      <c r="E81" s="30" t="s">
        <v>266</v>
      </c>
      <c r="F81" s="30" t="s">
        <v>267</v>
      </c>
      <c r="G81" s="30" t="s">
        <v>54</v>
      </c>
      <c r="H81" s="28" t="s">
        <v>20</v>
      </c>
      <c r="I81" s="28" t="s">
        <v>231</v>
      </c>
      <c r="M81" s="5" t="s">
        <v>22</v>
      </c>
    </row>
    <row r="82" s="5" customFormat="1" ht="54" spans="1:13">
      <c r="A82" s="28">
        <v>12</v>
      </c>
      <c r="B82" s="30" t="s">
        <v>268</v>
      </c>
      <c r="C82" s="30" t="s">
        <v>269</v>
      </c>
      <c r="D82" s="28">
        <v>50000</v>
      </c>
      <c r="E82" s="30" t="s">
        <v>270</v>
      </c>
      <c r="F82" s="30" t="s">
        <v>271</v>
      </c>
      <c r="G82" s="30" t="s">
        <v>40</v>
      </c>
      <c r="H82" s="33" t="s">
        <v>20</v>
      </c>
      <c r="I82" s="28" t="s">
        <v>231</v>
      </c>
      <c r="M82" s="4" t="s">
        <v>22</v>
      </c>
    </row>
    <row r="83" s="5" customFormat="1" ht="67.5" spans="1:13">
      <c r="A83" s="28">
        <v>13</v>
      </c>
      <c r="B83" s="26" t="s">
        <v>272</v>
      </c>
      <c r="C83" s="30" t="s">
        <v>273</v>
      </c>
      <c r="D83" s="28">
        <v>29605</v>
      </c>
      <c r="E83" s="30" t="s">
        <v>274</v>
      </c>
      <c r="F83" s="30" t="s">
        <v>275</v>
      </c>
      <c r="G83" s="30" t="s">
        <v>78</v>
      </c>
      <c r="H83" s="28" t="s">
        <v>20</v>
      </c>
      <c r="I83" s="28" t="s">
        <v>231</v>
      </c>
      <c r="M83" s="4" t="s">
        <v>22</v>
      </c>
    </row>
    <row r="84" s="5" customFormat="1" ht="54" spans="1:13">
      <c r="A84" s="28">
        <v>14</v>
      </c>
      <c r="B84" s="26" t="s">
        <v>276</v>
      </c>
      <c r="C84" s="30" t="s">
        <v>277</v>
      </c>
      <c r="D84" s="28">
        <v>10024</v>
      </c>
      <c r="E84" s="30" t="s">
        <v>278</v>
      </c>
      <c r="F84" s="30" t="s">
        <v>275</v>
      </c>
      <c r="G84" s="30" t="s">
        <v>78</v>
      </c>
      <c r="H84" s="28" t="s">
        <v>20</v>
      </c>
      <c r="I84" s="28" t="s">
        <v>231</v>
      </c>
      <c r="M84" s="4" t="s">
        <v>22</v>
      </c>
    </row>
    <row r="85" s="5" customFormat="1" ht="40.5" spans="1:13">
      <c r="A85" s="28">
        <v>15</v>
      </c>
      <c r="B85" s="30" t="s">
        <v>279</v>
      </c>
      <c r="C85" s="30" t="s">
        <v>280</v>
      </c>
      <c r="D85" s="28">
        <v>25000</v>
      </c>
      <c r="E85" s="30" t="s">
        <v>281</v>
      </c>
      <c r="F85" s="30" t="s">
        <v>32</v>
      </c>
      <c r="G85" s="30" t="s">
        <v>282</v>
      </c>
      <c r="H85" s="28" t="s">
        <v>20</v>
      </c>
      <c r="I85" s="28" t="s">
        <v>231</v>
      </c>
      <c r="M85" s="5" t="s">
        <v>22</v>
      </c>
    </row>
    <row r="86" s="5" customFormat="1" ht="81" spans="1:9">
      <c r="A86" s="28">
        <v>16</v>
      </c>
      <c r="B86" s="50" t="s">
        <v>283</v>
      </c>
      <c r="C86" s="30" t="s">
        <v>284</v>
      </c>
      <c r="D86" s="28">
        <v>802954.97</v>
      </c>
      <c r="E86" s="30" t="s">
        <v>285</v>
      </c>
      <c r="F86" s="30" t="s">
        <v>286</v>
      </c>
      <c r="G86" s="30" t="s">
        <v>287</v>
      </c>
      <c r="H86" s="45" t="s">
        <v>20</v>
      </c>
      <c r="I86" s="48" t="s">
        <v>231</v>
      </c>
    </row>
    <row r="87" s="5" customFormat="1" ht="27" spans="1:13">
      <c r="A87" s="28">
        <v>17</v>
      </c>
      <c r="B87" s="30" t="s">
        <v>288</v>
      </c>
      <c r="C87" s="30" t="s">
        <v>289</v>
      </c>
      <c r="D87" s="28">
        <v>58016.2</v>
      </c>
      <c r="E87" s="30" t="s">
        <v>290</v>
      </c>
      <c r="F87" s="30" t="s">
        <v>207</v>
      </c>
      <c r="G87" s="30" t="s">
        <v>207</v>
      </c>
      <c r="H87" s="28" t="s">
        <v>20</v>
      </c>
      <c r="I87" s="49" t="s">
        <v>231</v>
      </c>
      <c r="M87" s="32" t="s">
        <v>22</v>
      </c>
    </row>
    <row r="88" s="1" customFormat="1" ht="13.5" spans="1:19">
      <c r="A88" s="25"/>
      <c r="B88" s="21" t="s">
        <v>291</v>
      </c>
      <c r="C88" s="22">
        <f>SUM(C89,C151,C156,)</f>
        <v>119</v>
      </c>
      <c r="D88" s="20">
        <f>SUM(D89,D151,D156,)</f>
        <v>19975251.72</v>
      </c>
      <c r="E88" s="26"/>
      <c r="F88" s="26"/>
      <c r="G88" s="26"/>
      <c r="H88" s="27"/>
      <c r="I88" s="27"/>
      <c r="J88" s="27"/>
      <c r="K88" s="27"/>
      <c r="L88" s="27"/>
      <c r="M88" s="27"/>
      <c r="N88" s="27"/>
      <c r="O88" s="27"/>
      <c r="P88" s="27"/>
      <c r="Q88" s="27"/>
      <c r="R88" s="27"/>
      <c r="S88" s="27"/>
    </row>
    <row r="89" s="1" customFormat="1" ht="13.5" spans="1:19">
      <c r="A89" s="25"/>
      <c r="B89" s="21" t="s">
        <v>292</v>
      </c>
      <c r="C89" s="22">
        <f>SUM(C90,C100,C104,C114,C122)</f>
        <v>56</v>
      </c>
      <c r="D89" s="20">
        <f>SUM(D90,D100,D104,D114,D122)</f>
        <v>9027288.5</v>
      </c>
      <c r="E89" s="26"/>
      <c r="F89" s="26"/>
      <c r="G89" s="26"/>
      <c r="H89" s="27"/>
      <c r="I89" s="27"/>
      <c r="J89" s="27"/>
      <c r="K89" s="27"/>
      <c r="L89" s="27"/>
      <c r="M89" s="27"/>
      <c r="N89" s="27"/>
      <c r="O89" s="27"/>
      <c r="P89" s="27"/>
      <c r="Q89" s="27"/>
      <c r="R89" s="27"/>
      <c r="S89" s="27"/>
    </row>
    <row r="90" s="1" customFormat="1" ht="13.5" spans="1:19">
      <c r="A90" s="25"/>
      <c r="B90" s="21" t="s">
        <v>293</v>
      </c>
      <c r="C90" s="22">
        <f>COUNTA(C91:C99)</f>
        <v>9</v>
      </c>
      <c r="D90" s="20">
        <f>SUM(D91:D99)</f>
        <v>374282.83</v>
      </c>
      <c r="E90" s="26"/>
      <c r="F90" s="26"/>
      <c r="G90" s="26"/>
      <c r="H90" s="27"/>
      <c r="I90" s="27"/>
      <c r="J90" s="27"/>
      <c r="K90" s="27"/>
      <c r="L90" s="27"/>
      <c r="M90" s="27"/>
      <c r="N90" s="27"/>
      <c r="O90" s="27"/>
      <c r="P90" s="27"/>
      <c r="Q90" s="27"/>
      <c r="R90" s="27"/>
      <c r="S90" s="27"/>
    </row>
    <row r="91" s="4" customFormat="1" ht="108" spans="1:13">
      <c r="A91" s="28">
        <v>1</v>
      </c>
      <c r="B91" s="26" t="s">
        <v>294</v>
      </c>
      <c r="C91" s="30" t="s">
        <v>295</v>
      </c>
      <c r="D91" s="28">
        <v>100000</v>
      </c>
      <c r="E91" s="30" t="s">
        <v>138</v>
      </c>
      <c r="F91" s="30" t="s">
        <v>296</v>
      </c>
      <c r="G91" s="30" t="s">
        <v>140</v>
      </c>
      <c r="H91" s="28" t="s">
        <v>20</v>
      </c>
      <c r="I91" s="28" t="s">
        <v>297</v>
      </c>
      <c r="M91" s="32" t="s">
        <v>22</v>
      </c>
    </row>
    <row r="92" s="4" customFormat="1" ht="94.5" spans="1:13">
      <c r="A92" s="28">
        <v>2</v>
      </c>
      <c r="B92" s="29" t="s">
        <v>298</v>
      </c>
      <c r="C92" s="30" t="s">
        <v>299</v>
      </c>
      <c r="D92" s="28">
        <v>20000</v>
      </c>
      <c r="E92" s="30" t="s">
        <v>300</v>
      </c>
      <c r="F92" s="30" t="s">
        <v>301</v>
      </c>
      <c r="G92" s="30" t="s">
        <v>19</v>
      </c>
      <c r="H92" s="31" t="s">
        <v>20</v>
      </c>
      <c r="I92" s="48" t="s">
        <v>297</v>
      </c>
      <c r="M92" s="4" t="s">
        <v>22</v>
      </c>
    </row>
    <row r="93" s="6" customFormat="1" ht="40.5" spans="1:13">
      <c r="A93" s="28">
        <v>3</v>
      </c>
      <c r="B93" s="26" t="s">
        <v>302</v>
      </c>
      <c r="C93" s="30" t="s">
        <v>303</v>
      </c>
      <c r="D93" s="28">
        <v>42370.65</v>
      </c>
      <c r="E93" s="30" t="s">
        <v>304</v>
      </c>
      <c r="F93" s="30" t="s">
        <v>248</v>
      </c>
      <c r="G93" s="30" t="s">
        <v>158</v>
      </c>
      <c r="H93" s="28" t="s">
        <v>20</v>
      </c>
      <c r="I93" s="48" t="s">
        <v>297</v>
      </c>
      <c r="M93" s="4" t="s">
        <v>22</v>
      </c>
    </row>
    <row r="94" s="6" customFormat="1" ht="40.5" spans="1:13">
      <c r="A94" s="28">
        <v>4</v>
      </c>
      <c r="B94" s="26" t="s">
        <v>305</v>
      </c>
      <c r="C94" s="30" t="s">
        <v>306</v>
      </c>
      <c r="D94" s="28">
        <v>33842.43</v>
      </c>
      <c r="E94" s="30" t="s">
        <v>304</v>
      </c>
      <c r="F94" s="30" t="s">
        <v>307</v>
      </c>
      <c r="G94" s="30" t="s">
        <v>158</v>
      </c>
      <c r="H94" s="28" t="s">
        <v>20</v>
      </c>
      <c r="I94" s="48" t="s">
        <v>297</v>
      </c>
      <c r="M94" s="4" t="s">
        <v>22</v>
      </c>
    </row>
    <row r="95" s="6" customFormat="1" ht="27" spans="1:13">
      <c r="A95" s="28">
        <v>5</v>
      </c>
      <c r="B95" s="26" t="s">
        <v>308</v>
      </c>
      <c r="C95" s="30" t="s">
        <v>309</v>
      </c>
      <c r="D95" s="28">
        <v>18000</v>
      </c>
      <c r="E95" s="30" t="s">
        <v>310</v>
      </c>
      <c r="F95" s="30" t="s">
        <v>311</v>
      </c>
      <c r="G95" s="30" t="s">
        <v>54</v>
      </c>
      <c r="H95" s="28" t="s">
        <v>20</v>
      </c>
      <c r="I95" s="28" t="s">
        <v>297</v>
      </c>
      <c r="M95" s="5" t="s">
        <v>22</v>
      </c>
    </row>
    <row r="96" s="6" customFormat="1" ht="67.5" spans="1:13">
      <c r="A96" s="28">
        <v>6</v>
      </c>
      <c r="B96" s="30" t="s">
        <v>312</v>
      </c>
      <c r="C96" s="30" t="s">
        <v>313</v>
      </c>
      <c r="D96" s="28">
        <v>60000</v>
      </c>
      <c r="E96" s="30" t="s">
        <v>314</v>
      </c>
      <c r="F96" s="30" t="s">
        <v>315</v>
      </c>
      <c r="G96" s="30" t="s">
        <v>40</v>
      </c>
      <c r="H96" s="33" t="s">
        <v>20</v>
      </c>
      <c r="I96" s="28" t="s">
        <v>297</v>
      </c>
      <c r="M96" s="4" t="s">
        <v>22</v>
      </c>
    </row>
    <row r="97" s="6" customFormat="1" ht="40.5" spans="1:13">
      <c r="A97" s="28">
        <v>7</v>
      </c>
      <c r="B97" s="26" t="s">
        <v>316</v>
      </c>
      <c r="C97" s="30" t="s">
        <v>317</v>
      </c>
      <c r="D97" s="28">
        <v>53069.75</v>
      </c>
      <c r="E97" s="30" t="s">
        <v>318</v>
      </c>
      <c r="F97" s="30" t="s">
        <v>319</v>
      </c>
      <c r="G97" s="30" t="s">
        <v>33</v>
      </c>
      <c r="H97" s="28" t="s">
        <v>20</v>
      </c>
      <c r="I97" s="28" t="s">
        <v>297</v>
      </c>
      <c r="M97" s="32" t="s">
        <v>22</v>
      </c>
    </row>
    <row r="98" s="4" customFormat="1" ht="108" spans="1:13">
      <c r="A98" s="28">
        <v>8</v>
      </c>
      <c r="B98" s="26" t="s">
        <v>320</v>
      </c>
      <c r="C98" s="30" t="s">
        <v>321</v>
      </c>
      <c r="D98" s="28">
        <v>20000</v>
      </c>
      <c r="E98" s="30" t="s">
        <v>322</v>
      </c>
      <c r="F98" s="30" t="s">
        <v>323</v>
      </c>
      <c r="G98" s="30" t="s">
        <v>133</v>
      </c>
      <c r="H98" s="28" t="s">
        <v>20</v>
      </c>
      <c r="I98" s="48" t="s">
        <v>297</v>
      </c>
      <c r="M98" s="4" t="s">
        <v>22</v>
      </c>
    </row>
    <row r="99" s="4" customFormat="1" ht="81" spans="1:13">
      <c r="A99" s="28">
        <v>9</v>
      </c>
      <c r="B99" s="26" t="s">
        <v>324</v>
      </c>
      <c r="C99" s="30" t="s">
        <v>325</v>
      </c>
      <c r="D99" s="28">
        <v>27000</v>
      </c>
      <c r="E99" s="30" t="s">
        <v>138</v>
      </c>
      <c r="F99" s="30" t="s">
        <v>326</v>
      </c>
      <c r="G99" s="30" t="s">
        <v>133</v>
      </c>
      <c r="H99" s="28" t="s">
        <v>20</v>
      </c>
      <c r="I99" s="48" t="s">
        <v>297</v>
      </c>
      <c r="M99" s="4" t="s">
        <v>22</v>
      </c>
    </row>
    <row r="100" s="1" customFormat="1" ht="13.5" spans="1:19">
      <c r="A100" s="25"/>
      <c r="B100" s="21" t="s">
        <v>327</v>
      </c>
      <c r="C100" s="22">
        <f>COUNTA(C101:C103)</f>
        <v>3</v>
      </c>
      <c r="D100" s="20">
        <f>SUM(D101:D103)</f>
        <v>1297430.49</v>
      </c>
      <c r="E100" s="26"/>
      <c r="F100" s="26"/>
      <c r="G100" s="26"/>
      <c r="H100" s="27"/>
      <c r="I100" s="27"/>
      <c r="J100" s="27"/>
      <c r="K100" s="27"/>
      <c r="L100" s="27"/>
      <c r="M100" s="27"/>
      <c r="N100" s="27"/>
      <c r="O100" s="27"/>
      <c r="P100" s="27"/>
      <c r="Q100" s="27"/>
      <c r="R100" s="27"/>
      <c r="S100" s="27"/>
    </row>
    <row r="101" s="1" customFormat="1" ht="40.5" spans="1:19">
      <c r="A101" s="25">
        <v>1</v>
      </c>
      <c r="B101" s="26" t="s">
        <v>328</v>
      </c>
      <c r="C101" s="51" t="s">
        <v>329</v>
      </c>
      <c r="D101" s="25">
        <v>278000</v>
      </c>
      <c r="E101" s="26" t="s">
        <v>330</v>
      </c>
      <c r="F101" s="26" t="s">
        <v>244</v>
      </c>
      <c r="G101" s="26" t="s">
        <v>158</v>
      </c>
      <c r="H101" s="32" t="s">
        <v>20</v>
      </c>
      <c r="I101" s="32" t="s">
        <v>331</v>
      </c>
      <c r="J101" s="32"/>
      <c r="K101" s="32"/>
      <c r="L101" s="32"/>
      <c r="M101" s="4" t="s">
        <v>22</v>
      </c>
      <c r="N101" s="32"/>
      <c r="O101" s="32"/>
      <c r="P101" s="32"/>
      <c r="Q101" s="32"/>
      <c r="R101" s="32"/>
      <c r="S101" s="32"/>
    </row>
    <row r="102" s="1" customFormat="1" ht="40.5" spans="1:19">
      <c r="A102" s="25">
        <v>2</v>
      </c>
      <c r="B102" s="26" t="s">
        <v>332</v>
      </c>
      <c r="C102" s="51" t="s">
        <v>333</v>
      </c>
      <c r="D102" s="25">
        <v>19430.49</v>
      </c>
      <c r="E102" s="26" t="s">
        <v>304</v>
      </c>
      <c r="F102" s="26" t="s">
        <v>334</v>
      </c>
      <c r="G102" s="26" t="s">
        <v>158</v>
      </c>
      <c r="H102" s="32" t="s">
        <v>20</v>
      </c>
      <c r="I102" s="32" t="s">
        <v>331</v>
      </c>
      <c r="J102" s="32"/>
      <c r="K102" s="32"/>
      <c r="L102" s="32"/>
      <c r="M102" s="4" t="s">
        <v>22</v>
      </c>
      <c r="N102" s="32"/>
      <c r="O102" s="32"/>
      <c r="P102" s="32"/>
      <c r="Q102" s="32"/>
      <c r="R102" s="32"/>
      <c r="S102" s="32"/>
    </row>
    <row r="103" s="1" customFormat="1" ht="27" spans="1:19">
      <c r="A103" s="25">
        <v>3</v>
      </c>
      <c r="B103" s="26" t="s">
        <v>335</v>
      </c>
      <c r="C103" s="51" t="s">
        <v>336</v>
      </c>
      <c r="D103" s="25">
        <v>1000000</v>
      </c>
      <c r="E103" s="26" t="s">
        <v>337</v>
      </c>
      <c r="F103" s="26" t="s">
        <v>286</v>
      </c>
      <c r="G103" s="26" t="s">
        <v>287</v>
      </c>
      <c r="H103" s="32" t="s">
        <v>20</v>
      </c>
      <c r="I103" s="32" t="s">
        <v>331</v>
      </c>
      <c r="J103" s="32"/>
      <c r="K103" s="32"/>
      <c r="L103" s="32"/>
      <c r="M103" s="32"/>
      <c r="N103" s="32"/>
      <c r="O103" s="32"/>
      <c r="P103" s="32"/>
      <c r="Q103" s="32"/>
      <c r="R103" s="32"/>
      <c r="S103" s="32"/>
    </row>
    <row r="104" s="1" customFormat="1" ht="13.5" spans="1:19">
      <c r="A104" s="25"/>
      <c r="B104" s="21" t="s">
        <v>338</v>
      </c>
      <c r="C104" s="22">
        <f>COUNTA(C105:C113)</f>
        <v>9</v>
      </c>
      <c r="D104" s="20">
        <f>SUM(D105:D113)</f>
        <v>2021191.52</v>
      </c>
      <c r="E104" s="26"/>
      <c r="F104" s="26"/>
      <c r="G104" s="26"/>
      <c r="H104" s="27"/>
      <c r="I104" s="27"/>
      <c r="J104" s="27"/>
      <c r="K104" s="27"/>
      <c r="L104" s="27"/>
      <c r="M104" s="27"/>
      <c r="N104" s="27"/>
      <c r="O104" s="27"/>
      <c r="P104" s="27"/>
      <c r="Q104" s="27"/>
      <c r="R104" s="27"/>
      <c r="S104" s="27"/>
    </row>
    <row r="105" s="5" customFormat="1" ht="67.5" spans="1:13">
      <c r="A105" s="28">
        <v>1</v>
      </c>
      <c r="B105" s="26" t="s">
        <v>339</v>
      </c>
      <c r="C105" s="30" t="s">
        <v>340</v>
      </c>
      <c r="D105" s="28">
        <v>1000000</v>
      </c>
      <c r="E105" s="30" t="s">
        <v>341</v>
      </c>
      <c r="F105" s="30" t="s">
        <v>342</v>
      </c>
      <c r="G105" s="30" t="s">
        <v>109</v>
      </c>
      <c r="H105" s="35" t="s">
        <v>20</v>
      </c>
      <c r="I105" s="47" t="s">
        <v>343</v>
      </c>
      <c r="M105" s="5" t="s">
        <v>22</v>
      </c>
    </row>
    <row r="106" s="5" customFormat="1" ht="81" spans="1:13">
      <c r="A106" s="28">
        <v>2</v>
      </c>
      <c r="B106" s="34" t="s">
        <v>344</v>
      </c>
      <c r="C106" s="30" t="s">
        <v>345</v>
      </c>
      <c r="D106" s="28">
        <v>600000</v>
      </c>
      <c r="E106" s="30" t="s">
        <v>346</v>
      </c>
      <c r="F106" s="30" t="s">
        <v>347</v>
      </c>
      <c r="G106" s="30" t="s">
        <v>109</v>
      </c>
      <c r="H106" s="35" t="s">
        <v>20</v>
      </c>
      <c r="I106" s="35" t="s">
        <v>343</v>
      </c>
      <c r="M106" s="5" t="s">
        <v>22</v>
      </c>
    </row>
    <row r="107" s="5" customFormat="1" ht="54" spans="1:13">
      <c r="A107" s="28">
        <v>3</v>
      </c>
      <c r="B107" s="29" t="s">
        <v>348</v>
      </c>
      <c r="C107" s="30" t="s">
        <v>349</v>
      </c>
      <c r="D107" s="28">
        <v>15000</v>
      </c>
      <c r="E107" s="30" t="s">
        <v>350</v>
      </c>
      <c r="F107" s="30" t="s">
        <v>351</v>
      </c>
      <c r="G107" s="30" t="s">
        <v>109</v>
      </c>
      <c r="H107" s="31" t="s">
        <v>20</v>
      </c>
      <c r="I107" s="25" t="s">
        <v>343</v>
      </c>
      <c r="M107" s="5" t="s">
        <v>22</v>
      </c>
    </row>
    <row r="108" s="5" customFormat="1" ht="162" spans="1:13">
      <c r="A108" s="28">
        <v>4</v>
      </c>
      <c r="B108" s="29" t="s">
        <v>352</v>
      </c>
      <c r="C108" s="30" t="s">
        <v>353</v>
      </c>
      <c r="D108" s="28">
        <v>100000</v>
      </c>
      <c r="E108" s="30" t="s">
        <v>354</v>
      </c>
      <c r="F108" s="30" t="s">
        <v>355</v>
      </c>
      <c r="G108" s="30" t="s">
        <v>19</v>
      </c>
      <c r="H108" s="31" t="s">
        <v>20</v>
      </c>
      <c r="I108" s="46" t="s">
        <v>343</v>
      </c>
      <c r="M108" s="4" t="s">
        <v>22</v>
      </c>
    </row>
    <row r="109" s="5" customFormat="1" ht="40.5" spans="1:13">
      <c r="A109" s="28">
        <v>5</v>
      </c>
      <c r="B109" s="26" t="s">
        <v>356</v>
      </c>
      <c r="C109" s="30" t="s">
        <v>357</v>
      </c>
      <c r="D109" s="28">
        <v>244000</v>
      </c>
      <c r="E109" s="30" t="s">
        <v>330</v>
      </c>
      <c r="F109" s="30" t="s">
        <v>244</v>
      </c>
      <c r="G109" s="30" t="s">
        <v>158</v>
      </c>
      <c r="H109" s="28" t="s">
        <v>20</v>
      </c>
      <c r="I109" s="28" t="s">
        <v>343</v>
      </c>
      <c r="M109" s="4" t="s">
        <v>22</v>
      </c>
    </row>
    <row r="110" s="5" customFormat="1" ht="40.5" spans="1:13">
      <c r="A110" s="28">
        <v>6</v>
      </c>
      <c r="B110" s="26" t="s">
        <v>358</v>
      </c>
      <c r="C110" s="30" t="s">
        <v>359</v>
      </c>
      <c r="D110" s="28">
        <v>26191.52</v>
      </c>
      <c r="E110" s="30" t="s">
        <v>304</v>
      </c>
      <c r="F110" s="30" t="s">
        <v>248</v>
      </c>
      <c r="G110" s="30" t="s">
        <v>158</v>
      </c>
      <c r="H110" s="28" t="s">
        <v>20</v>
      </c>
      <c r="I110" s="28" t="s">
        <v>343</v>
      </c>
      <c r="M110" s="4" t="s">
        <v>22</v>
      </c>
    </row>
    <row r="111" s="5" customFormat="1" ht="54" spans="1:13">
      <c r="A111" s="28">
        <v>7</v>
      </c>
      <c r="B111" s="26" t="s">
        <v>360</v>
      </c>
      <c r="C111" s="30" t="s">
        <v>361</v>
      </c>
      <c r="D111" s="28">
        <v>10000</v>
      </c>
      <c r="E111" s="30" t="s">
        <v>362</v>
      </c>
      <c r="F111" s="30" t="s">
        <v>363</v>
      </c>
      <c r="G111" s="30" t="s">
        <v>78</v>
      </c>
      <c r="H111" s="28" t="s">
        <v>20</v>
      </c>
      <c r="I111" s="28" t="s">
        <v>343</v>
      </c>
      <c r="M111" s="4" t="s">
        <v>22</v>
      </c>
    </row>
    <row r="112" s="5" customFormat="1" ht="108" spans="1:13">
      <c r="A112" s="28">
        <v>8</v>
      </c>
      <c r="B112" s="42" t="s">
        <v>364</v>
      </c>
      <c r="C112" s="30" t="s">
        <v>365</v>
      </c>
      <c r="D112" s="28">
        <v>20000</v>
      </c>
      <c r="E112" s="30" t="s">
        <v>366</v>
      </c>
      <c r="F112" s="30" t="s">
        <v>367</v>
      </c>
      <c r="G112" s="30" t="s">
        <v>133</v>
      </c>
      <c r="H112" s="28" t="s">
        <v>20</v>
      </c>
      <c r="I112" s="28" t="s">
        <v>343</v>
      </c>
      <c r="M112" s="4" t="s">
        <v>22</v>
      </c>
    </row>
    <row r="113" s="5" customFormat="1" ht="67.5" spans="1:13">
      <c r="A113" s="28">
        <v>9</v>
      </c>
      <c r="B113" s="42" t="s">
        <v>368</v>
      </c>
      <c r="C113" s="30" t="s">
        <v>369</v>
      </c>
      <c r="D113" s="28">
        <v>6000</v>
      </c>
      <c r="E113" s="30" t="s">
        <v>138</v>
      </c>
      <c r="F113" s="30" t="s">
        <v>370</v>
      </c>
      <c r="G113" s="30" t="s">
        <v>133</v>
      </c>
      <c r="H113" s="28" t="s">
        <v>20</v>
      </c>
      <c r="I113" s="48" t="s">
        <v>343</v>
      </c>
      <c r="M113" s="4" t="s">
        <v>22</v>
      </c>
    </row>
    <row r="114" s="1" customFormat="1" ht="13.5" spans="1:19">
      <c r="A114" s="25"/>
      <c r="B114" s="21" t="s">
        <v>371</v>
      </c>
      <c r="C114" s="22">
        <f>COUNTA(C115:C121)</f>
        <v>7</v>
      </c>
      <c r="D114" s="20">
        <f>SUM(D115:D121)</f>
        <v>1324861.24</v>
      </c>
      <c r="E114" s="26"/>
      <c r="F114" s="26"/>
      <c r="G114" s="26"/>
      <c r="H114" s="27"/>
      <c r="I114" s="27"/>
      <c r="J114" s="27"/>
      <c r="K114" s="27"/>
      <c r="L114" s="27"/>
      <c r="M114" s="27"/>
      <c r="N114" s="27"/>
      <c r="O114" s="27"/>
      <c r="P114" s="27"/>
      <c r="Q114" s="27"/>
      <c r="R114" s="27"/>
      <c r="S114" s="27"/>
    </row>
    <row r="115" s="8" customFormat="1" ht="40.5" spans="1:13">
      <c r="A115" s="28">
        <v>1</v>
      </c>
      <c r="B115" s="26" t="s">
        <v>372</v>
      </c>
      <c r="C115" s="30" t="s">
        <v>373</v>
      </c>
      <c r="D115" s="28">
        <v>135000</v>
      </c>
      <c r="E115" s="30" t="s">
        <v>374</v>
      </c>
      <c r="F115" s="30" t="s">
        <v>375</v>
      </c>
      <c r="G115" s="30" t="s">
        <v>230</v>
      </c>
      <c r="H115" s="28" t="s">
        <v>20</v>
      </c>
      <c r="I115" s="28" t="s">
        <v>376</v>
      </c>
      <c r="M115" s="5" t="s">
        <v>22</v>
      </c>
    </row>
    <row r="116" s="8" customFormat="1" ht="81" spans="1:13">
      <c r="A116" s="28">
        <v>2</v>
      </c>
      <c r="B116" s="30" t="s">
        <v>377</v>
      </c>
      <c r="C116" s="30" t="s">
        <v>378</v>
      </c>
      <c r="D116" s="28">
        <v>20000</v>
      </c>
      <c r="E116" s="30" t="s">
        <v>138</v>
      </c>
      <c r="F116" s="30" t="s">
        <v>379</v>
      </c>
      <c r="G116" s="30" t="s">
        <v>140</v>
      </c>
      <c r="H116" s="28" t="s">
        <v>20</v>
      </c>
      <c r="I116" s="28" t="s">
        <v>376</v>
      </c>
      <c r="M116" s="32" t="s">
        <v>22</v>
      </c>
    </row>
    <row r="117" s="8" customFormat="1" ht="67.5" spans="1:13">
      <c r="A117" s="28">
        <v>3</v>
      </c>
      <c r="B117" s="34" t="s">
        <v>380</v>
      </c>
      <c r="C117" s="30" t="s">
        <v>381</v>
      </c>
      <c r="D117" s="28">
        <v>60000</v>
      </c>
      <c r="E117" s="30" t="s">
        <v>382</v>
      </c>
      <c r="F117" s="30" t="s">
        <v>383</v>
      </c>
      <c r="G117" s="30" t="s">
        <v>109</v>
      </c>
      <c r="H117" s="35" t="s">
        <v>20</v>
      </c>
      <c r="I117" s="35" t="s">
        <v>376</v>
      </c>
      <c r="M117" s="5" t="s">
        <v>22</v>
      </c>
    </row>
    <row r="118" s="8" customFormat="1" ht="27" spans="1:13">
      <c r="A118" s="28">
        <v>4</v>
      </c>
      <c r="B118" s="34" t="s">
        <v>384</v>
      </c>
      <c r="C118" s="30" t="s">
        <v>385</v>
      </c>
      <c r="D118" s="52">
        <v>15000</v>
      </c>
      <c r="E118" s="53" t="s">
        <v>386</v>
      </c>
      <c r="F118" s="30" t="s">
        <v>387</v>
      </c>
      <c r="G118" s="30" t="s">
        <v>109</v>
      </c>
      <c r="H118" s="35" t="s">
        <v>20</v>
      </c>
      <c r="I118" s="47" t="s">
        <v>376</v>
      </c>
      <c r="M118" s="5" t="s">
        <v>22</v>
      </c>
    </row>
    <row r="119" s="8" customFormat="1" ht="40.5" spans="1:13">
      <c r="A119" s="28">
        <v>5</v>
      </c>
      <c r="B119" s="26" t="s">
        <v>388</v>
      </c>
      <c r="C119" s="30" t="s">
        <v>389</v>
      </c>
      <c r="D119" s="52">
        <v>43591.4</v>
      </c>
      <c r="E119" s="53" t="s">
        <v>304</v>
      </c>
      <c r="F119" s="30" t="s">
        <v>248</v>
      </c>
      <c r="G119" s="30" t="s">
        <v>158</v>
      </c>
      <c r="H119" s="28" t="s">
        <v>20</v>
      </c>
      <c r="I119" s="28" t="s">
        <v>376</v>
      </c>
      <c r="M119" s="4" t="s">
        <v>22</v>
      </c>
    </row>
    <row r="120" s="8" customFormat="1" ht="40.5" spans="1:13">
      <c r="A120" s="28">
        <v>6</v>
      </c>
      <c r="B120" s="26" t="s">
        <v>390</v>
      </c>
      <c r="C120" s="30" t="s">
        <v>391</v>
      </c>
      <c r="D120" s="54">
        <v>41269.84</v>
      </c>
      <c r="E120" s="30" t="s">
        <v>304</v>
      </c>
      <c r="F120" s="30" t="s">
        <v>248</v>
      </c>
      <c r="G120" s="30" t="s">
        <v>158</v>
      </c>
      <c r="H120" s="28" t="s">
        <v>20</v>
      </c>
      <c r="I120" s="28" t="s">
        <v>376</v>
      </c>
      <c r="M120" s="4" t="s">
        <v>22</v>
      </c>
    </row>
    <row r="121" s="5" customFormat="1" ht="27" spans="1:9">
      <c r="A121" s="28">
        <v>7</v>
      </c>
      <c r="B121" s="30" t="s">
        <v>392</v>
      </c>
      <c r="C121" s="30" t="s">
        <v>393</v>
      </c>
      <c r="D121" s="37">
        <v>1010000</v>
      </c>
      <c r="E121" s="30" t="s">
        <v>394</v>
      </c>
      <c r="F121" s="30" t="s">
        <v>395</v>
      </c>
      <c r="G121" s="30" t="s">
        <v>287</v>
      </c>
      <c r="H121" s="33" t="s">
        <v>20</v>
      </c>
      <c r="I121" s="28" t="s">
        <v>376</v>
      </c>
    </row>
    <row r="122" s="1" customFormat="1" ht="13.5" spans="1:19">
      <c r="A122" s="25"/>
      <c r="B122" s="21" t="s">
        <v>396</v>
      </c>
      <c r="C122" s="22">
        <f>COUNTA(C123:C150)</f>
        <v>28</v>
      </c>
      <c r="D122" s="20">
        <f>SUM(D123:D150)</f>
        <v>4009522.42</v>
      </c>
      <c r="E122" s="26"/>
      <c r="F122" s="26"/>
      <c r="G122" s="26"/>
      <c r="H122" s="27"/>
      <c r="I122" s="27"/>
      <c r="J122" s="27"/>
      <c r="K122" s="27"/>
      <c r="L122" s="27"/>
      <c r="M122" s="27"/>
      <c r="N122" s="27"/>
      <c r="O122" s="27"/>
      <c r="P122" s="27"/>
      <c r="Q122" s="27"/>
      <c r="R122" s="27"/>
      <c r="S122" s="27"/>
    </row>
    <row r="123" s="5" customFormat="1" ht="81" spans="1:13">
      <c r="A123" s="28">
        <v>1</v>
      </c>
      <c r="B123" s="26" t="s">
        <v>397</v>
      </c>
      <c r="C123" s="30" t="s">
        <v>398</v>
      </c>
      <c r="D123" s="28">
        <v>300000</v>
      </c>
      <c r="E123" s="30" t="s">
        <v>138</v>
      </c>
      <c r="F123" s="30" t="s">
        <v>399</v>
      </c>
      <c r="G123" s="30" t="s">
        <v>140</v>
      </c>
      <c r="H123" s="28" t="s">
        <v>20</v>
      </c>
      <c r="I123" s="28" t="s">
        <v>400</v>
      </c>
      <c r="M123" s="32" t="s">
        <v>22</v>
      </c>
    </row>
    <row r="124" s="5" customFormat="1" ht="67.5" spans="1:13">
      <c r="A124" s="28">
        <v>2</v>
      </c>
      <c r="B124" s="26" t="s">
        <v>401</v>
      </c>
      <c r="C124" s="30" t="s">
        <v>402</v>
      </c>
      <c r="D124" s="28">
        <v>120000</v>
      </c>
      <c r="E124" s="30" t="s">
        <v>138</v>
      </c>
      <c r="F124" s="30" t="s">
        <v>403</v>
      </c>
      <c r="G124" s="30" t="s">
        <v>140</v>
      </c>
      <c r="H124" s="28" t="s">
        <v>20</v>
      </c>
      <c r="I124" s="28" t="s">
        <v>400</v>
      </c>
      <c r="M124" s="32" t="s">
        <v>22</v>
      </c>
    </row>
    <row r="125" s="5" customFormat="1" ht="54" spans="1:13">
      <c r="A125" s="28">
        <v>3</v>
      </c>
      <c r="B125" s="26" t="s">
        <v>404</v>
      </c>
      <c r="C125" s="30" t="s">
        <v>405</v>
      </c>
      <c r="D125" s="28">
        <v>65000</v>
      </c>
      <c r="E125" s="30" t="s">
        <v>138</v>
      </c>
      <c r="F125" s="30" t="s">
        <v>234</v>
      </c>
      <c r="G125" s="30" t="s">
        <v>140</v>
      </c>
      <c r="H125" s="28" t="s">
        <v>20</v>
      </c>
      <c r="I125" s="28" t="s">
        <v>400</v>
      </c>
      <c r="M125" s="32" t="s">
        <v>22</v>
      </c>
    </row>
    <row r="126" s="5" customFormat="1" ht="54" spans="1:13">
      <c r="A126" s="28">
        <v>4</v>
      </c>
      <c r="B126" s="26" t="s">
        <v>406</v>
      </c>
      <c r="C126" s="30" t="s">
        <v>407</v>
      </c>
      <c r="D126" s="28">
        <v>5000</v>
      </c>
      <c r="E126" s="30" t="s">
        <v>138</v>
      </c>
      <c r="F126" s="30" t="s">
        <v>408</v>
      </c>
      <c r="G126" s="30" t="s">
        <v>140</v>
      </c>
      <c r="H126" s="28" t="s">
        <v>20</v>
      </c>
      <c r="I126" s="28" t="s">
        <v>400</v>
      </c>
      <c r="M126" s="32" t="s">
        <v>22</v>
      </c>
    </row>
    <row r="127" s="5" customFormat="1" ht="81" spans="1:13">
      <c r="A127" s="28">
        <v>5</v>
      </c>
      <c r="B127" s="26" t="s">
        <v>409</v>
      </c>
      <c r="C127" s="30" t="s">
        <v>410</v>
      </c>
      <c r="D127" s="28">
        <v>5000</v>
      </c>
      <c r="E127" s="30" t="s">
        <v>138</v>
      </c>
      <c r="F127" s="30" t="s">
        <v>411</v>
      </c>
      <c r="G127" s="30" t="s">
        <v>140</v>
      </c>
      <c r="H127" s="28" t="s">
        <v>20</v>
      </c>
      <c r="I127" s="28" t="s">
        <v>400</v>
      </c>
      <c r="M127" s="32" t="s">
        <v>22</v>
      </c>
    </row>
    <row r="128" s="5" customFormat="1" ht="81" spans="1:13">
      <c r="A128" s="28">
        <v>6</v>
      </c>
      <c r="B128" s="55" t="s">
        <v>412</v>
      </c>
      <c r="C128" s="30" t="s">
        <v>413</v>
      </c>
      <c r="D128" s="28">
        <v>600000</v>
      </c>
      <c r="E128" s="30" t="s">
        <v>414</v>
      </c>
      <c r="F128" s="30" t="s">
        <v>415</v>
      </c>
      <c r="G128" s="30" t="s">
        <v>109</v>
      </c>
      <c r="H128" s="35" t="s">
        <v>20</v>
      </c>
      <c r="I128" s="35" t="s">
        <v>400</v>
      </c>
      <c r="M128" s="5" t="s">
        <v>22</v>
      </c>
    </row>
    <row r="129" s="5" customFormat="1" ht="27" spans="1:13">
      <c r="A129" s="28">
        <v>7</v>
      </c>
      <c r="B129" s="34" t="s">
        <v>416</v>
      </c>
      <c r="C129" s="30" t="s">
        <v>417</v>
      </c>
      <c r="D129" s="28">
        <v>15000</v>
      </c>
      <c r="E129" s="30" t="s">
        <v>386</v>
      </c>
      <c r="F129" s="30" t="s">
        <v>418</v>
      </c>
      <c r="G129" s="30" t="s">
        <v>109</v>
      </c>
      <c r="H129" s="35" t="s">
        <v>20</v>
      </c>
      <c r="I129" s="35" t="s">
        <v>400</v>
      </c>
      <c r="M129" s="5" t="s">
        <v>22</v>
      </c>
    </row>
    <row r="130" s="5" customFormat="1" ht="27" spans="1:13">
      <c r="A130" s="28">
        <v>8</v>
      </c>
      <c r="B130" s="34" t="s">
        <v>419</v>
      </c>
      <c r="C130" s="30" t="s">
        <v>420</v>
      </c>
      <c r="D130" s="28">
        <v>5000</v>
      </c>
      <c r="E130" s="30" t="s">
        <v>350</v>
      </c>
      <c r="F130" s="30" t="s">
        <v>351</v>
      </c>
      <c r="G130" s="30" t="s">
        <v>109</v>
      </c>
      <c r="H130" s="35" t="s">
        <v>20</v>
      </c>
      <c r="I130" s="47" t="s">
        <v>400</v>
      </c>
      <c r="M130" s="5" t="s">
        <v>22</v>
      </c>
    </row>
    <row r="131" s="5" customFormat="1" ht="67.5" spans="1:13">
      <c r="A131" s="28">
        <v>9</v>
      </c>
      <c r="B131" s="34" t="s">
        <v>421</v>
      </c>
      <c r="C131" s="30" t="s">
        <v>422</v>
      </c>
      <c r="D131" s="28">
        <v>5000</v>
      </c>
      <c r="E131" s="30" t="s">
        <v>423</v>
      </c>
      <c r="F131" s="30" t="s">
        <v>424</v>
      </c>
      <c r="G131" s="30" t="s">
        <v>109</v>
      </c>
      <c r="H131" s="35" t="s">
        <v>20</v>
      </c>
      <c r="I131" s="47" t="s">
        <v>400</v>
      </c>
      <c r="M131" s="5" t="s">
        <v>22</v>
      </c>
    </row>
    <row r="132" s="5" customFormat="1" ht="40.5" spans="1:13">
      <c r="A132" s="28">
        <v>10</v>
      </c>
      <c r="B132" s="38" t="s">
        <v>425</v>
      </c>
      <c r="C132" s="30" t="s">
        <v>426</v>
      </c>
      <c r="D132" s="28">
        <v>150000</v>
      </c>
      <c r="E132" s="30" t="s">
        <v>427</v>
      </c>
      <c r="F132" s="30" t="s">
        <v>428</v>
      </c>
      <c r="G132" s="30" t="s">
        <v>109</v>
      </c>
      <c r="H132" s="35" t="s">
        <v>20</v>
      </c>
      <c r="I132" s="28" t="s">
        <v>400</v>
      </c>
      <c r="M132" s="5" t="s">
        <v>22</v>
      </c>
    </row>
    <row r="133" s="5" customFormat="1" ht="27" spans="1:13">
      <c r="A133" s="28">
        <v>11</v>
      </c>
      <c r="B133" s="39" t="s">
        <v>429</v>
      </c>
      <c r="C133" s="30" t="s">
        <v>430</v>
      </c>
      <c r="D133" s="28">
        <v>50000</v>
      </c>
      <c r="E133" s="30" t="s">
        <v>431</v>
      </c>
      <c r="F133" s="30" t="s">
        <v>432</v>
      </c>
      <c r="G133" s="30" t="s">
        <v>109</v>
      </c>
      <c r="H133" s="35" t="s">
        <v>20</v>
      </c>
      <c r="I133" s="31" t="s">
        <v>400</v>
      </c>
      <c r="M133" s="5" t="s">
        <v>22</v>
      </c>
    </row>
    <row r="134" s="5" customFormat="1" ht="94.5" spans="1:13">
      <c r="A134" s="28">
        <v>12</v>
      </c>
      <c r="B134" s="26" t="s">
        <v>433</v>
      </c>
      <c r="C134" s="30" t="s">
        <v>434</v>
      </c>
      <c r="D134" s="31">
        <v>51000</v>
      </c>
      <c r="E134" s="30" t="s">
        <v>435</v>
      </c>
      <c r="F134" s="30" t="s">
        <v>436</v>
      </c>
      <c r="G134" s="30" t="s">
        <v>437</v>
      </c>
      <c r="H134" s="28" t="s">
        <v>20</v>
      </c>
      <c r="I134" s="28" t="s">
        <v>400</v>
      </c>
      <c r="M134" s="32" t="s">
        <v>22</v>
      </c>
    </row>
    <row r="135" s="5" customFormat="1" ht="54" spans="1:13">
      <c r="A135" s="28">
        <v>13</v>
      </c>
      <c r="B135" s="26" t="s">
        <v>438</v>
      </c>
      <c r="C135" s="30" t="s">
        <v>439</v>
      </c>
      <c r="D135" s="28">
        <v>6000</v>
      </c>
      <c r="E135" s="30" t="s">
        <v>440</v>
      </c>
      <c r="F135" s="30" t="s">
        <v>441</v>
      </c>
      <c r="G135" s="30" t="s">
        <v>158</v>
      </c>
      <c r="H135" s="28" t="s">
        <v>20</v>
      </c>
      <c r="I135" s="28" t="s">
        <v>400</v>
      </c>
      <c r="M135" s="4" t="s">
        <v>22</v>
      </c>
    </row>
    <row r="136" s="5" customFormat="1" ht="108" spans="1:13">
      <c r="A136" s="28">
        <v>14</v>
      </c>
      <c r="B136" s="26" t="s">
        <v>442</v>
      </c>
      <c r="C136" s="30" t="s">
        <v>443</v>
      </c>
      <c r="D136" s="28">
        <v>73001.65</v>
      </c>
      <c r="E136" s="30" t="s">
        <v>444</v>
      </c>
      <c r="F136" s="30" t="s">
        <v>445</v>
      </c>
      <c r="G136" s="30" t="s">
        <v>158</v>
      </c>
      <c r="H136" s="28" t="s">
        <v>20</v>
      </c>
      <c r="I136" s="28" t="s">
        <v>400</v>
      </c>
      <c r="M136" s="4" t="s">
        <v>22</v>
      </c>
    </row>
    <row r="137" s="5" customFormat="1" ht="40.5" spans="1:13">
      <c r="A137" s="28">
        <v>15</v>
      </c>
      <c r="B137" s="26" t="s">
        <v>446</v>
      </c>
      <c r="C137" s="30" t="s">
        <v>447</v>
      </c>
      <c r="D137" s="28">
        <v>17910.01</v>
      </c>
      <c r="E137" s="30" t="s">
        <v>448</v>
      </c>
      <c r="F137" s="30" t="s">
        <v>334</v>
      </c>
      <c r="G137" s="30" t="s">
        <v>158</v>
      </c>
      <c r="H137" s="28" t="s">
        <v>20</v>
      </c>
      <c r="I137" s="28" t="s">
        <v>400</v>
      </c>
      <c r="M137" s="4" t="s">
        <v>22</v>
      </c>
    </row>
    <row r="138" s="5" customFormat="1" ht="40.5" spans="1:13">
      <c r="A138" s="28">
        <v>16</v>
      </c>
      <c r="B138" s="26" t="s">
        <v>449</v>
      </c>
      <c r="C138" s="30" t="s">
        <v>450</v>
      </c>
      <c r="D138" s="28">
        <v>20524.63</v>
      </c>
      <c r="E138" s="30" t="s">
        <v>448</v>
      </c>
      <c r="F138" s="30" t="s">
        <v>451</v>
      </c>
      <c r="G138" s="30" t="s">
        <v>158</v>
      </c>
      <c r="H138" s="28" t="s">
        <v>20</v>
      </c>
      <c r="I138" s="28" t="s">
        <v>400</v>
      </c>
      <c r="M138" s="4" t="s">
        <v>22</v>
      </c>
    </row>
    <row r="139" s="5" customFormat="1" ht="40.5" spans="1:13">
      <c r="A139" s="28">
        <v>17</v>
      </c>
      <c r="B139" s="26" t="s">
        <v>452</v>
      </c>
      <c r="C139" s="30" t="s">
        <v>453</v>
      </c>
      <c r="D139" s="28">
        <v>1160000</v>
      </c>
      <c r="E139" s="30" t="s">
        <v>454</v>
      </c>
      <c r="F139" s="30" t="s">
        <v>267</v>
      </c>
      <c r="G139" s="30" t="s">
        <v>54</v>
      </c>
      <c r="H139" s="28" t="s">
        <v>20</v>
      </c>
      <c r="I139" s="28" t="s">
        <v>400</v>
      </c>
      <c r="M139" s="5" t="s">
        <v>22</v>
      </c>
    </row>
    <row r="140" s="5" customFormat="1" ht="67.5" spans="1:13">
      <c r="A140" s="28">
        <v>18</v>
      </c>
      <c r="B140" s="26" t="s">
        <v>455</v>
      </c>
      <c r="C140" s="30" t="s">
        <v>456</v>
      </c>
      <c r="D140" s="28">
        <v>250000</v>
      </c>
      <c r="E140" s="30" t="s">
        <v>457</v>
      </c>
      <c r="F140" s="30" t="s">
        <v>458</v>
      </c>
      <c r="G140" s="30" t="s">
        <v>54</v>
      </c>
      <c r="H140" s="28" t="s">
        <v>20</v>
      </c>
      <c r="I140" s="28" t="s">
        <v>400</v>
      </c>
      <c r="M140" s="5" t="s">
        <v>22</v>
      </c>
    </row>
    <row r="141" s="5" customFormat="1" ht="27" spans="1:13">
      <c r="A141" s="28">
        <v>19</v>
      </c>
      <c r="B141" s="26" t="s">
        <v>459</v>
      </c>
      <c r="C141" s="30" t="s">
        <v>460</v>
      </c>
      <c r="D141" s="28">
        <v>20000</v>
      </c>
      <c r="E141" s="30" t="s">
        <v>461</v>
      </c>
      <c r="F141" s="30" t="s">
        <v>462</v>
      </c>
      <c r="G141" s="30" t="s">
        <v>54</v>
      </c>
      <c r="H141" s="28" t="s">
        <v>20</v>
      </c>
      <c r="I141" s="28" t="s">
        <v>400</v>
      </c>
      <c r="M141" s="5" t="s">
        <v>22</v>
      </c>
    </row>
    <row r="142" s="5" customFormat="1" ht="40.5" spans="1:9">
      <c r="A142" s="28">
        <v>20</v>
      </c>
      <c r="B142" s="56" t="s">
        <v>463</v>
      </c>
      <c r="C142" s="30" t="s">
        <v>464</v>
      </c>
      <c r="D142" s="28">
        <v>6000</v>
      </c>
      <c r="E142" s="30" t="s">
        <v>465</v>
      </c>
      <c r="F142" s="30" t="s">
        <v>466</v>
      </c>
      <c r="G142" s="30" t="s">
        <v>467</v>
      </c>
      <c r="H142" s="33" t="s">
        <v>20</v>
      </c>
      <c r="I142" s="28" t="s">
        <v>400</v>
      </c>
    </row>
    <row r="143" s="5" customFormat="1" ht="27" spans="1:13">
      <c r="A143" s="28">
        <v>21</v>
      </c>
      <c r="B143" s="41" t="s">
        <v>468</v>
      </c>
      <c r="C143" s="30" t="s">
        <v>469</v>
      </c>
      <c r="D143" s="28">
        <v>400000</v>
      </c>
      <c r="E143" s="30" t="s">
        <v>470</v>
      </c>
      <c r="F143" s="30" t="s">
        <v>471</v>
      </c>
      <c r="G143" s="30" t="s">
        <v>63</v>
      </c>
      <c r="H143" s="28" t="s">
        <v>20</v>
      </c>
      <c r="I143" s="28" t="s">
        <v>400</v>
      </c>
      <c r="M143" s="5" t="s">
        <v>22</v>
      </c>
    </row>
    <row r="144" s="5" customFormat="1" ht="40.5" spans="1:13">
      <c r="A144" s="28">
        <v>22</v>
      </c>
      <c r="B144" s="30" t="s">
        <v>472</v>
      </c>
      <c r="C144" s="30" t="s">
        <v>473</v>
      </c>
      <c r="D144" s="28">
        <v>50000</v>
      </c>
      <c r="E144" s="30" t="s">
        <v>66</v>
      </c>
      <c r="F144" s="30" t="s">
        <v>474</v>
      </c>
      <c r="G144" s="30" t="s">
        <v>68</v>
      </c>
      <c r="H144" s="33" t="s">
        <v>20</v>
      </c>
      <c r="I144" s="28" t="s">
        <v>400</v>
      </c>
      <c r="M144" s="5" t="s">
        <v>22</v>
      </c>
    </row>
    <row r="145" s="5" customFormat="1" ht="175.5" spans="1:13">
      <c r="A145" s="28">
        <v>23</v>
      </c>
      <c r="B145" s="26" t="s">
        <v>475</v>
      </c>
      <c r="C145" s="30" t="s">
        <v>476</v>
      </c>
      <c r="D145" s="28">
        <v>204552.96</v>
      </c>
      <c r="E145" s="30" t="s">
        <v>477</v>
      </c>
      <c r="F145" s="30" t="s">
        <v>478</v>
      </c>
      <c r="G145" s="30" t="s">
        <v>78</v>
      </c>
      <c r="H145" s="28" t="s">
        <v>20</v>
      </c>
      <c r="I145" s="28" t="s">
        <v>400</v>
      </c>
      <c r="M145" s="4" t="s">
        <v>22</v>
      </c>
    </row>
    <row r="146" s="5" customFormat="1" ht="108" spans="1:13">
      <c r="A146" s="28">
        <v>24</v>
      </c>
      <c r="B146" s="26" t="s">
        <v>479</v>
      </c>
      <c r="C146" s="30" t="s">
        <v>480</v>
      </c>
      <c r="D146" s="28">
        <v>10533.17</v>
      </c>
      <c r="E146" s="30" t="s">
        <v>481</v>
      </c>
      <c r="F146" s="30" t="s">
        <v>482</v>
      </c>
      <c r="G146" s="30" t="s">
        <v>78</v>
      </c>
      <c r="H146" s="28" t="s">
        <v>20</v>
      </c>
      <c r="I146" s="28" t="s">
        <v>400</v>
      </c>
      <c r="M146" s="4" t="s">
        <v>22</v>
      </c>
    </row>
    <row r="147" s="5" customFormat="1" ht="88" customHeight="1" spans="1:13">
      <c r="A147" s="28">
        <v>25</v>
      </c>
      <c r="B147" s="42" t="s">
        <v>483</v>
      </c>
      <c r="C147" s="30" t="s">
        <v>484</v>
      </c>
      <c r="D147" s="28">
        <v>240000</v>
      </c>
      <c r="E147" s="30" t="s">
        <v>485</v>
      </c>
      <c r="F147" s="30" t="s">
        <v>486</v>
      </c>
      <c r="G147" s="30" t="s">
        <v>133</v>
      </c>
      <c r="H147" s="28" t="s">
        <v>20</v>
      </c>
      <c r="I147" s="28" t="s">
        <v>400</v>
      </c>
      <c r="M147" s="4" t="s">
        <v>22</v>
      </c>
    </row>
    <row r="148" s="5" customFormat="1" ht="141" customHeight="1" spans="1:13">
      <c r="A148" s="28">
        <v>26</v>
      </c>
      <c r="B148" s="26" t="s">
        <v>487</v>
      </c>
      <c r="C148" s="30" t="s">
        <v>488</v>
      </c>
      <c r="D148" s="28">
        <v>70000</v>
      </c>
      <c r="E148" s="30" t="s">
        <v>489</v>
      </c>
      <c r="F148" s="30" t="s">
        <v>490</v>
      </c>
      <c r="G148" s="30" t="s">
        <v>133</v>
      </c>
      <c r="H148" s="28" t="s">
        <v>20</v>
      </c>
      <c r="I148" s="48" t="s">
        <v>400</v>
      </c>
      <c r="M148" s="4" t="s">
        <v>22</v>
      </c>
    </row>
    <row r="149" s="5" customFormat="1" ht="109" customHeight="1" spans="1:13">
      <c r="A149" s="28">
        <v>27</v>
      </c>
      <c r="B149" s="26" t="s">
        <v>491</v>
      </c>
      <c r="C149" s="30" t="s">
        <v>492</v>
      </c>
      <c r="D149" s="28">
        <v>80000</v>
      </c>
      <c r="E149" s="30" t="s">
        <v>493</v>
      </c>
      <c r="F149" s="30" t="s">
        <v>494</v>
      </c>
      <c r="G149" s="30" t="s">
        <v>133</v>
      </c>
      <c r="H149" s="28" t="s">
        <v>20</v>
      </c>
      <c r="I149" s="48" t="s">
        <v>400</v>
      </c>
      <c r="M149" s="4" t="s">
        <v>22</v>
      </c>
    </row>
    <row r="150" s="5" customFormat="1" ht="27" spans="1:13">
      <c r="A150" s="28">
        <v>28</v>
      </c>
      <c r="B150" s="26" t="s">
        <v>495</v>
      </c>
      <c r="C150" s="30" t="s">
        <v>496</v>
      </c>
      <c r="D150" s="28">
        <v>30000</v>
      </c>
      <c r="E150" s="30" t="s">
        <v>497</v>
      </c>
      <c r="F150" s="30" t="s">
        <v>197</v>
      </c>
      <c r="G150" s="30" t="s">
        <v>133</v>
      </c>
      <c r="H150" s="28" t="s">
        <v>20</v>
      </c>
      <c r="I150" s="48" t="s">
        <v>400</v>
      </c>
      <c r="M150" s="4" t="s">
        <v>22</v>
      </c>
    </row>
    <row r="151" s="1" customFormat="1" ht="13.5" spans="1:19">
      <c r="A151" s="25"/>
      <c r="B151" s="21" t="s">
        <v>498</v>
      </c>
      <c r="C151" s="22">
        <f>SUM(C152)</f>
        <v>3</v>
      </c>
      <c r="D151" s="20">
        <f>SUM(D152)</f>
        <v>1336000</v>
      </c>
      <c r="E151" s="26"/>
      <c r="F151" s="26"/>
      <c r="G151" s="26"/>
      <c r="H151" s="27"/>
      <c r="I151" s="27"/>
      <c r="J151" s="27"/>
      <c r="K151" s="27"/>
      <c r="L151" s="27"/>
      <c r="M151" s="27"/>
      <c r="N151" s="27"/>
      <c r="O151" s="27"/>
      <c r="P151" s="27"/>
      <c r="Q151" s="27"/>
      <c r="R151" s="27"/>
      <c r="S151" s="27"/>
    </row>
    <row r="152" s="1" customFormat="1" ht="13.5" spans="1:19">
      <c r="A152" s="25"/>
      <c r="B152" s="21" t="s">
        <v>499</v>
      </c>
      <c r="C152" s="22">
        <f>COUNTA(C153:C155)</f>
        <v>3</v>
      </c>
      <c r="D152" s="20">
        <f>SUM(D153:D155)</f>
        <v>1336000</v>
      </c>
      <c r="E152" s="26"/>
      <c r="F152" s="26"/>
      <c r="G152" s="26"/>
      <c r="H152" s="27"/>
      <c r="I152" s="27"/>
      <c r="J152" s="27"/>
      <c r="K152" s="27"/>
      <c r="L152" s="27"/>
      <c r="M152" s="27"/>
      <c r="N152" s="27"/>
      <c r="O152" s="27"/>
      <c r="P152" s="27"/>
      <c r="Q152" s="27"/>
      <c r="R152" s="27"/>
      <c r="S152" s="27"/>
    </row>
    <row r="153" s="5" customFormat="1" ht="40.5" spans="1:13">
      <c r="A153" s="28">
        <v>1</v>
      </c>
      <c r="B153" s="26" t="s">
        <v>500</v>
      </c>
      <c r="C153" s="30" t="s">
        <v>501</v>
      </c>
      <c r="D153" s="28">
        <v>15000</v>
      </c>
      <c r="E153" s="30" t="s">
        <v>502</v>
      </c>
      <c r="F153" s="30" t="s">
        <v>503</v>
      </c>
      <c r="G153" s="30" t="s">
        <v>158</v>
      </c>
      <c r="H153" s="28" t="s">
        <v>20</v>
      </c>
      <c r="I153" s="28" t="s">
        <v>504</v>
      </c>
      <c r="M153" s="4" t="s">
        <v>22</v>
      </c>
    </row>
    <row r="154" s="5" customFormat="1" ht="121.5" spans="1:13">
      <c r="A154" s="28">
        <v>2</v>
      </c>
      <c r="B154" s="40" t="s">
        <v>505</v>
      </c>
      <c r="C154" s="30" t="s">
        <v>506</v>
      </c>
      <c r="D154" s="28">
        <v>1310000</v>
      </c>
      <c r="E154" s="30" t="s">
        <v>123</v>
      </c>
      <c r="F154" s="30" t="s">
        <v>507</v>
      </c>
      <c r="G154" s="30" t="s">
        <v>125</v>
      </c>
      <c r="H154" s="28" t="s">
        <v>20</v>
      </c>
      <c r="I154" s="28" t="s">
        <v>504</v>
      </c>
      <c r="M154" s="5" t="s">
        <v>22</v>
      </c>
    </row>
    <row r="155" s="6" customFormat="1" ht="94.5" spans="1:13">
      <c r="A155" s="28">
        <v>3</v>
      </c>
      <c r="B155" s="26" t="s">
        <v>508</v>
      </c>
      <c r="C155" s="30" t="s">
        <v>509</v>
      </c>
      <c r="D155" s="28">
        <v>11000</v>
      </c>
      <c r="E155" s="30" t="s">
        <v>86</v>
      </c>
      <c r="F155" s="30" t="s">
        <v>326</v>
      </c>
      <c r="G155" s="30" t="s">
        <v>133</v>
      </c>
      <c r="H155" s="28" t="s">
        <v>20</v>
      </c>
      <c r="I155" s="48" t="s">
        <v>504</v>
      </c>
      <c r="M155" s="4" t="s">
        <v>22</v>
      </c>
    </row>
    <row r="156" s="1" customFormat="1" ht="13.5" spans="1:19">
      <c r="A156" s="25"/>
      <c r="B156" s="21" t="s">
        <v>510</v>
      </c>
      <c r="C156" s="22">
        <f>SUM(C157,C173,C186,C199)</f>
        <v>60</v>
      </c>
      <c r="D156" s="20">
        <f>SUM(D157,D173,D186,D199)</f>
        <v>9611963.22</v>
      </c>
      <c r="E156" s="26"/>
      <c r="F156" s="26"/>
      <c r="G156" s="26"/>
      <c r="H156" s="27"/>
      <c r="I156" s="27"/>
      <c r="J156" s="27"/>
      <c r="K156" s="27"/>
      <c r="L156" s="27"/>
      <c r="M156" s="27"/>
      <c r="N156" s="27"/>
      <c r="O156" s="27"/>
      <c r="P156" s="27"/>
      <c r="Q156" s="27"/>
      <c r="R156" s="27"/>
      <c r="S156" s="27"/>
    </row>
    <row r="157" s="1" customFormat="1" ht="13.5" spans="1:19">
      <c r="A157" s="25"/>
      <c r="B157" s="21" t="s">
        <v>511</v>
      </c>
      <c r="C157" s="22">
        <f>COUNTA(C158:C172)</f>
        <v>15</v>
      </c>
      <c r="D157" s="20">
        <f>SUM(D158:D172)</f>
        <v>1197729</v>
      </c>
      <c r="E157" s="26"/>
      <c r="F157" s="26"/>
      <c r="G157" s="26"/>
      <c r="H157" s="27"/>
      <c r="I157" s="27"/>
      <c r="J157" s="27"/>
      <c r="K157" s="27"/>
      <c r="L157" s="27"/>
      <c r="M157" s="27"/>
      <c r="N157" s="27"/>
      <c r="O157" s="27"/>
      <c r="P157" s="27"/>
      <c r="Q157" s="27"/>
      <c r="R157" s="27"/>
      <c r="S157" s="27"/>
    </row>
    <row r="158" s="5" customFormat="1" ht="67.5" spans="1:13">
      <c r="A158" s="28">
        <v>1</v>
      </c>
      <c r="B158" s="26" t="s">
        <v>512</v>
      </c>
      <c r="C158" s="30" t="s">
        <v>513</v>
      </c>
      <c r="D158" s="28">
        <v>50000</v>
      </c>
      <c r="E158" s="30" t="s">
        <v>514</v>
      </c>
      <c r="F158" s="30" t="s">
        <v>375</v>
      </c>
      <c r="G158" s="30" t="s">
        <v>230</v>
      </c>
      <c r="H158" s="28" t="s">
        <v>20</v>
      </c>
      <c r="I158" s="46" t="s">
        <v>515</v>
      </c>
      <c r="M158" s="5" t="s">
        <v>22</v>
      </c>
    </row>
    <row r="159" s="5" customFormat="1" ht="54" spans="1:13">
      <c r="A159" s="28">
        <v>2</v>
      </c>
      <c r="B159" s="30" t="s">
        <v>516</v>
      </c>
      <c r="C159" s="30" t="s">
        <v>517</v>
      </c>
      <c r="D159" s="28">
        <v>50000</v>
      </c>
      <c r="E159" s="30" t="s">
        <v>518</v>
      </c>
      <c r="F159" s="30" t="s">
        <v>519</v>
      </c>
      <c r="G159" s="30" t="s">
        <v>109</v>
      </c>
      <c r="H159" s="28" t="s">
        <v>20</v>
      </c>
      <c r="I159" s="49" t="s">
        <v>515</v>
      </c>
      <c r="M159" s="5" t="s">
        <v>22</v>
      </c>
    </row>
    <row r="160" s="5" customFormat="1" ht="54" spans="1:13">
      <c r="A160" s="28">
        <v>3</v>
      </c>
      <c r="B160" s="57" t="s">
        <v>520</v>
      </c>
      <c r="C160" s="30" t="s">
        <v>521</v>
      </c>
      <c r="D160" s="28">
        <v>12000</v>
      </c>
      <c r="E160" s="30" t="s">
        <v>522</v>
      </c>
      <c r="F160" s="30" t="s">
        <v>523</v>
      </c>
      <c r="G160" s="30" t="s">
        <v>109</v>
      </c>
      <c r="H160" s="35" t="s">
        <v>20</v>
      </c>
      <c r="I160" s="58" t="s">
        <v>515</v>
      </c>
      <c r="M160" s="5" t="s">
        <v>22</v>
      </c>
    </row>
    <row r="161" s="5" customFormat="1" ht="40.5" spans="1:13">
      <c r="A161" s="28">
        <v>4</v>
      </c>
      <c r="B161" s="29" t="s">
        <v>524</v>
      </c>
      <c r="C161" s="30" t="s">
        <v>525</v>
      </c>
      <c r="D161" s="28">
        <v>20000</v>
      </c>
      <c r="E161" s="30" t="s">
        <v>162</v>
      </c>
      <c r="F161" s="30" t="s">
        <v>526</v>
      </c>
      <c r="G161" s="30" t="s">
        <v>19</v>
      </c>
      <c r="H161" s="31" t="s">
        <v>20</v>
      </c>
      <c r="I161" s="46" t="s">
        <v>515</v>
      </c>
      <c r="M161" s="4" t="s">
        <v>22</v>
      </c>
    </row>
    <row r="162" s="5" customFormat="1" ht="40.5" spans="1:13">
      <c r="A162" s="28">
        <v>5</v>
      </c>
      <c r="B162" s="26" t="s">
        <v>527</v>
      </c>
      <c r="C162" s="30" t="s">
        <v>528</v>
      </c>
      <c r="D162" s="28">
        <v>10000</v>
      </c>
      <c r="E162" s="30" t="s">
        <v>529</v>
      </c>
      <c r="F162" s="30" t="s">
        <v>530</v>
      </c>
      <c r="G162" s="30" t="s">
        <v>158</v>
      </c>
      <c r="H162" s="28" t="s">
        <v>20</v>
      </c>
      <c r="I162" s="28" t="s">
        <v>515</v>
      </c>
      <c r="M162" s="4" t="s">
        <v>22</v>
      </c>
    </row>
    <row r="163" s="5" customFormat="1" ht="27" spans="1:13">
      <c r="A163" s="28">
        <v>6</v>
      </c>
      <c r="B163" s="26" t="s">
        <v>531</v>
      </c>
      <c r="C163" s="30" t="s">
        <v>532</v>
      </c>
      <c r="D163" s="28">
        <v>230000</v>
      </c>
      <c r="E163" s="30" t="s">
        <v>533</v>
      </c>
      <c r="F163" s="30" t="s">
        <v>395</v>
      </c>
      <c r="G163" s="30" t="s">
        <v>158</v>
      </c>
      <c r="H163" s="28" t="s">
        <v>20</v>
      </c>
      <c r="I163" s="28" t="s">
        <v>515</v>
      </c>
      <c r="M163" s="4" t="s">
        <v>22</v>
      </c>
    </row>
    <row r="164" s="5" customFormat="1" ht="40.5" spans="1:13">
      <c r="A164" s="28">
        <v>7</v>
      </c>
      <c r="B164" s="26" t="s">
        <v>534</v>
      </c>
      <c r="C164" s="30" t="s">
        <v>535</v>
      </c>
      <c r="D164" s="28">
        <v>60000</v>
      </c>
      <c r="E164" s="30" t="s">
        <v>536</v>
      </c>
      <c r="F164" s="30" t="s">
        <v>537</v>
      </c>
      <c r="G164" s="30" t="s">
        <v>253</v>
      </c>
      <c r="H164" s="28" t="s">
        <v>20</v>
      </c>
      <c r="I164" s="28" t="s">
        <v>515</v>
      </c>
      <c r="M164" s="32" t="s">
        <v>22</v>
      </c>
    </row>
    <row r="165" s="5" customFormat="1" ht="27" spans="1:13">
      <c r="A165" s="28">
        <v>8</v>
      </c>
      <c r="B165" s="26" t="s">
        <v>538</v>
      </c>
      <c r="C165" s="30" t="s">
        <v>539</v>
      </c>
      <c r="D165" s="28">
        <v>70000</v>
      </c>
      <c r="E165" s="30" t="s">
        <v>540</v>
      </c>
      <c r="F165" s="30" t="s">
        <v>541</v>
      </c>
      <c r="G165" s="30" t="s">
        <v>542</v>
      </c>
      <c r="H165" s="28" t="s">
        <v>20</v>
      </c>
      <c r="I165" s="46" t="s">
        <v>515</v>
      </c>
      <c r="M165" s="5" t="s">
        <v>22</v>
      </c>
    </row>
    <row r="166" s="5" customFormat="1" ht="27" spans="1:13">
      <c r="A166" s="28">
        <v>9</v>
      </c>
      <c r="B166" s="26" t="s">
        <v>543</v>
      </c>
      <c r="C166" s="30" t="s">
        <v>544</v>
      </c>
      <c r="D166" s="28">
        <v>12000</v>
      </c>
      <c r="E166" s="30" t="s">
        <v>545</v>
      </c>
      <c r="F166" s="30" t="s">
        <v>546</v>
      </c>
      <c r="G166" s="30" t="s">
        <v>54</v>
      </c>
      <c r="H166" s="28" t="s">
        <v>20</v>
      </c>
      <c r="I166" s="28" t="s">
        <v>515</v>
      </c>
      <c r="M166" s="5" t="s">
        <v>22</v>
      </c>
    </row>
    <row r="167" s="5" customFormat="1" ht="54" customHeight="1" spans="1:13">
      <c r="A167" s="28">
        <v>10</v>
      </c>
      <c r="B167" s="26" t="s">
        <v>547</v>
      </c>
      <c r="C167" s="30" t="s">
        <v>548</v>
      </c>
      <c r="D167" s="28">
        <v>17000</v>
      </c>
      <c r="E167" s="30" t="s">
        <v>549</v>
      </c>
      <c r="F167" s="30" t="s">
        <v>550</v>
      </c>
      <c r="G167" s="30" t="s">
        <v>54</v>
      </c>
      <c r="H167" s="28" t="s">
        <v>20</v>
      </c>
      <c r="I167" s="46" t="s">
        <v>515</v>
      </c>
      <c r="M167" s="5" t="s">
        <v>22</v>
      </c>
    </row>
    <row r="168" s="5" customFormat="1" ht="52" customHeight="1" spans="1:13">
      <c r="A168" s="28">
        <v>11</v>
      </c>
      <c r="B168" s="26" t="s">
        <v>551</v>
      </c>
      <c r="C168" s="30" t="s">
        <v>552</v>
      </c>
      <c r="D168" s="28">
        <v>64000</v>
      </c>
      <c r="E168" s="30" t="s">
        <v>553</v>
      </c>
      <c r="F168" s="30" t="s">
        <v>267</v>
      </c>
      <c r="G168" s="30" t="s">
        <v>54</v>
      </c>
      <c r="H168" s="28" t="s">
        <v>20</v>
      </c>
      <c r="I168" s="28" t="s">
        <v>515</v>
      </c>
      <c r="M168" s="5" t="s">
        <v>22</v>
      </c>
    </row>
    <row r="169" s="5" customFormat="1" ht="57" customHeight="1" spans="1:13">
      <c r="A169" s="28">
        <v>12</v>
      </c>
      <c r="B169" s="26" t="s">
        <v>554</v>
      </c>
      <c r="C169" s="30" t="s">
        <v>555</v>
      </c>
      <c r="D169" s="28">
        <v>20000</v>
      </c>
      <c r="E169" s="30" t="s">
        <v>556</v>
      </c>
      <c r="F169" s="30" t="s">
        <v>557</v>
      </c>
      <c r="G169" s="30" t="s">
        <v>78</v>
      </c>
      <c r="H169" s="28" t="s">
        <v>20</v>
      </c>
      <c r="I169" s="28" t="s">
        <v>515</v>
      </c>
      <c r="M169" s="4" t="s">
        <v>22</v>
      </c>
    </row>
    <row r="170" s="5" customFormat="1" ht="54" spans="1:13">
      <c r="A170" s="28">
        <v>13</v>
      </c>
      <c r="B170" s="26" t="s">
        <v>558</v>
      </c>
      <c r="C170" s="30" t="s">
        <v>559</v>
      </c>
      <c r="D170" s="28">
        <v>6280</v>
      </c>
      <c r="E170" s="30" t="s">
        <v>560</v>
      </c>
      <c r="F170" s="30" t="s">
        <v>561</v>
      </c>
      <c r="G170" s="30" t="s">
        <v>78</v>
      </c>
      <c r="H170" s="28" t="s">
        <v>20</v>
      </c>
      <c r="I170" s="28" t="s">
        <v>515</v>
      </c>
      <c r="M170" s="4" t="s">
        <v>22</v>
      </c>
    </row>
    <row r="171" s="5" customFormat="1" ht="100" customHeight="1" spans="1:13">
      <c r="A171" s="28">
        <v>14</v>
      </c>
      <c r="B171" s="42" t="s">
        <v>562</v>
      </c>
      <c r="C171" s="30" t="s">
        <v>563</v>
      </c>
      <c r="D171" s="28">
        <v>24000</v>
      </c>
      <c r="E171" s="30" t="s">
        <v>138</v>
      </c>
      <c r="F171" s="30" t="s">
        <v>564</v>
      </c>
      <c r="G171" s="30" t="s">
        <v>133</v>
      </c>
      <c r="H171" s="28" t="s">
        <v>20</v>
      </c>
      <c r="I171" s="28" t="s">
        <v>515</v>
      </c>
      <c r="M171" s="4" t="s">
        <v>22</v>
      </c>
    </row>
    <row r="172" s="5" customFormat="1" ht="137" customHeight="1" spans="1:13">
      <c r="A172" s="28">
        <v>15</v>
      </c>
      <c r="B172" s="26" t="s">
        <v>565</v>
      </c>
      <c r="C172" s="30" t="s">
        <v>566</v>
      </c>
      <c r="D172" s="28">
        <v>552449</v>
      </c>
      <c r="E172" s="30" t="s">
        <v>567</v>
      </c>
      <c r="F172" s="30" t="s">
        <v>395</v>
      </c>
      <c r="G172" s="30" t="s">
        <v>133</v>
      </c>
      <c r="H172" s="28" t="s">
        <v>20</v>
      </c>
      <c r="I172" s="28" t="s">
        <v>515</v>
      </c>
      <c r="M172" s="4" t="s">
        <v>22</v>
      </c>
    </row>
    <row r="173" s="1" customFormat="1" ht="13.5" spans="1:19">
      <c r="A173" s="25"/>
      <c r="B173" s="21" t="s">
        <v>568</v>
      </c>
      <c r="C173" s="22">
        <f>COUNTA(C174:C185)</f>
        <v>12</v>
      </c>
      <c r="D173" s="20">
        <f>SUM(D174:D185)</f>
        <v>469033</v>
      </c>
      <c r="E173" s="26"/>
      <c r="F173" s="26"/>
      <c r="G173" s="26"/>
      <c r="H173" s="27"/>
      <c r="I173" s="27"/>
      <c r="J173" s="27"/>
      <c r="K173" s="27"/>
      <c r="L173" s="27"/>
      <c r="M173" s="27"/>
      <c r="N173" s="27"/>
      <c r="O173" s="27"/>
      <c r="P173" s="27"/>
      <c r="Q173" s="27"/>
      <c r="R173" s="27"/>
      <c r="S173" s="27"/>
    </row>
    <row r="174" s="5" customFormat="1" ht="108" spans="1:13">
      <c r="A174" s="28">
        <v>1</v>
      </c>
      <c r="B174" s="26" t="s">
        <v>569</v>
      </c>
      <c r="C174" s="30" t="s">
        <v>570</v>
      </c>
      <c r="D174" s="28">
        <v>30000</v>
      </c>
      <c r="E174" s="30" t="s">
        <v>571</v>
      </c>
      <c r="F174" s="30" t="s">
        <v>572</v>
      </c>
      <c r="G174" s="30" t="s">
        <v>109</v>
      </c>
      <c r="H174" s="35" t="s">
        <v>20</v>
      </c>
      <c r="I174" s="59" t="s">
        <v>573</v>
      </c>
      <c r="M174" s="5" t="s">
        <v>22</v>
      </c>
    </row>
    <row r="175" s="5" customFormat="1" ht="175.5" spans="1:13">
      <c r="A175" s="28">
        <v>2</v>
      </c>
      <c r="B175" s="29" t="s">
        <v>574</v>
      </c>
      <c r="C175" s="30" t="s">
        <v>575</v>
      </c>
      <c r="D175" s="28">
        <v>5000</v>
      </c>
      <c r="E175" s="30" t="s">
        <v>576</v>
      </c>
      <c r="F175" s="30" t="s">
        <v>577</v>
      </c>
      <c r="G175" s="30" t="s">
        <v>19</v>
      </c>
      <c r="H175" s="31" t="s">
        <v>20</v>
      </c>
      <c r="I175" s="46" t="s">
        <v>573</v>
      </c>
      <c r="M175" s="4" t="s">
        <v>22</v>
      </c>
    </row>
    <row r="176" s="5" customFormat="1" ht="54" spans="1:13">
      <c r="A176" s="28">
        <v>3</v>
      </c>
      <c r="B176" s="26" t="s">
        <v>578</v>
      </c>
      <c r="C176" s="30" t="s">
        <v>579</v>
      </c>
      <c r="D176" s="28">
        <v>20000</v>
      </c>
      <c r="E176" s="30" t="s">
        <v>580</v>
      </c>
      <c r="F176" s="30" t="s">
        <v>581</v>
      </c>
      <c r="G176" s="30" t="s">
        <v>437</v>
      </c>
      <c r="H176" s="28" t="s">
        <v>20</v>
      </c>
      <c r="I176" s="28" t="s">
        <v>573</v>
      </c>
      <c r="M176" s="32" t="s">
        <v>22</v>
      </c>
    </row>
    <row r="177" s="5" customFormat="1" ht="67.5" spans="1:13">
      <c r="A177" s="28">
        <v>4</v>
      </c>
      <c r="B177" s="26" t="s">
        <v>582</v>
      </c>
      <c r="C177" s="30" t="s">
        <v>583</v>
      </c>
      <c r="D177" s="28">
        <v>36000</v>
      </c>
      <c r="E177" s="30" t="s">
        <v>584</v>
      </c>
      <c r="F177" s="30" t="s">
        <v>585</v>
      </c>
      <c r="G177" s="30" t="s">
        <v>253</v>
      </c>
      <c r="H177" s="28" t="s">
        <v>20</v>
      </c>
      <c r="I177" s="28" t="s">
        <v>573</v>
      </c>
      <c r="M177" s="32" t="s">
        <v>22</v>
      </c>
    </row>
    <row r="178" s="5" customFormat="1" ht="67.5" spans="1:13">
      <c r="A178" s="28">
        <v>5</v>
      </c>
      <c r="B178" s="26" t="s">
        <v>586</v>
      </c>
      <c r="C178" s="30" t="s">
        <v>587</v>
      </c>
      <c r="D178" s="28">
        <v>17000</v>
      </c>
      <c r="E178" s="30" t="s">
        <v>162</v>
      </c>
      <c r="F178" s="30" t="s">
        <v>588</v>
      </c>
      <c r="G178" s="30" t="s">
        <v>253</v>
      </c>
      <c r="H178" s="28" t="s">
        <v>20</v>
      </c>
      <c r="I178" s="28" t="s">
        <v>573</v>
      </c>
      <c r="M178" s="32" t="s">
        <v>22</v>
      </c>
    </row>
    <row r="179" s="5" customFormat="1" ht="40.5" spans="1:13">
      <c r="A179" s="28">
        <v>6</v>
      </c>
      <c r="B179" s="26" t="s">
        <v>589</v>
      </c>
      <c r="C179" s="30" t="s">
        <v>590</v>
      </c>
      <c r="D179" s="28">
        <v>10008</v>
      </c>
      <c r="E179" s="30" t="s">
        <v>162</v>
      </c>
      <c r="F179" s="30" t="s">
        <v>591</v>
      </c>
      <c r="G179" s="30" t="s">
        <v>253</v>
      </c>
      <c r="H179" s="28" t="s">
        <v>20</v>
      </c>
      <c r="I179" s="28" t="s">
        <v>573</v>
      </c>
      <c r="M179" s="32" t="s">
        <v>22</v>
      </c>
    </row>
    <row r="180" s="5" customFormat="1" ht="27" spans="1:13">
      <c r="A180" s="28">
        <v>7</v>
      </c>
      <c r="B180" s="26" t="s">
        <v>592</v>
      </c>
      <c r="C180" s="30" t="s">
        <v>593</v>
      </c>
      <c r="D180" s="28">
        <v>80000</v>
      </c>
      <c r="E180" s="30" t="s">
        <v>86</v>
      </c>
      <c r="F180" s="30" t="s">
        <v>594</v>
      </c>
      <c r="G180" s="30" t="s">
        <v>54</v>
      </c>
      <c r="H180" s="28" t="s">
        <v>20</v>
      </c>
      <c r="I180" s="28" t="s">
        <v>573</v>
      </c>
      <c r="M180" s="5" t="s">
        <v>22</v>
      </c>
    </row>
    <row r="181" s="5" customFormat="1" ht="54" spans="1:13">
      <c r="A181" s="28">
        <v>8</v>
      </c>
      <c r="B181" s="26" t="s">
        <v>595</v>
      </c>
      <c r="C181" s="30" t="s">
        <v>596</v>
      </c>
      <c r="D181" s="28">
        <v>40000</v>
      </c>
      <c r="E181" s="30" t="s">
        <v>58</v>
      </c>
      <c r="F181" s="30" t="s">
        <v>53</v>
      </c>
      <c r="G181" s="30" t="s">
        <v>54</v>
      </c>
      <c r="H181" s="28" t="s">
        <v>20</v>
      </c>
      <c r="I181" s="28" t="s">
        <v>573</v>
      </c>
      <c r="M181" s="5" t="s">
        <v>22</v>
      </c>
    </row>
    <row r="182" s="5" customFormat="1" ht="27" spans="1:13">
      <c r="A182" s="28">
        <v>9</v>
      </c>
      <c r="B182" s="30" t="s">
        <v>597</v>
      </c>
      <c r="C182" s="30" t="s">
        <v>598</v>
      </c>
      <c r="D182" s="28">
        <v>25000</v>
      </c>
      <c r="E182" s="30" t="s">
        <v>66</v>
      </c>
      <c r="F182" s="30" t="s">
        <v>599</v>
      </c>
      <c r="G182" s="30" t="s">
        <v>68</v>
      </c>
      <c r="H182" s="33" t="s">
        <v>20</v>
      </c>
      <c r="I182" s="28" t="s">
        <v>573</v>
      </c>
      <c r="M182" s="5" t="s">
        <v>22</v>
      </c>
    </row>
    <row r="183" s="5" customFormat="1" ht="108" spans="1:13">
      <c r="A183" s="28">
        <v>10</v>
      </c>
      <c r="B183" s="30" t="s">
        <v>600</v>
      </c>
      <c r="C183" s="30" t="s">
        <v>601</v>
      </c>
      <c r="D183" s="28">
        <v>64025</v>
      </c>
      <c r="E183" s="30" t="s">
        <v>66</v>
      </c>
      <c r="F183" s="30" t="s">
        <v>602</v>
      </c>
      <c r="G183" s="30" t="s">
        <v>68</v>
      </c>
      <c r="H183" s="33" t="s">
        <v>20</v>
      </c>
      <c r="I183" s="28" t="s">
        <v>573</v>
      </c>
      <c r="M183" s="5" t="s">
        <v>22</v>
      </c>
    </row>
    <row r="184" s="5" customFormat="1" ht="108" customHeight="1" spans="1:13">
      <c r="A184" s="28">
        <v>11</v>
      </c>
      <c r="B184" s="30" t="s">
        <v>603</v>
      </c>
      <c r="C184" s="30" t="s">
        <v>604</v>
      </c>
      <c r="D184" s="28">
        <v>40000</v>
      </c>
      <c r="E184" s="30" t="s">
        <v>605</v>
      </c>
      <c r="F184" s="30" t="s">
        <v>315</v>
      </c>
      <c r="G184" s="30" t="s">
        <v>40</v>
      </c>
      <c r="H184" s="33" t="s">
        <v>20</v>
      </c>
      <c r="I184" s="28" t="s">
        <v>573</v>
      </c>
      <c r="M184" s="4" t="s">
        <v>22</v>
      </c>
    </row>
    <row r="185" s="5" customFormat="1" ht="177" customHeight="1" spans="1:13">
      <c r="A185" s="28">
        <v>12</v>
      </c>
      <c r="B185" s="30" t="s">
        <v>606</v>
      </c>
      <c r="C185" s="30" t="s">
        <v>607</v>
      </c>
      <c r="D185" s="37">
        <v>102000</v>
      </c>
      <c r="E185" s="30" t="s">
        <v>608</v>
      </c>
      <c r="F185" s="30" t="s">
        <v>609</v>
      </c>
      <c r="G185" s="30" t="s">
        <v>610</v>
      </c>
      <c r="H185" s="28" t="s">
        <v>20</v>
      </c>
      <c r="I185" s="28" t="s">
        <v>573</v>
      </c>
      <c r="M185" s="32" t="s">
        <v>22</v>
      </c>
    </row>
    <row r="186" s="1" customFormat="1" ht="13.5" spans="1:19">
      <c r="A186" s="25"/>
      <c r="B186" s="21" t="s">
        <v>611</v>
      </c>
      <c r="C186" s="22">
        <f>COUNTA(C187:C198)</f>
        <v>12</v>
      </c>
      <c r="D186" s="20">
        <f>SUM(D187:D198)</f>
        <v>1760327.22</v>
      </c>
      <c r="E186" s="26"/>
      <c r="F186" s="26"/>
      <c r="G186" s="26"/>
      <c r="H186" s="27"/>
      <c r="I186" s="27"/>
      <c r="J186" s="27"/>
      <c r="K186" s="27"/>
      <c r="L186" s="27"/>
      <c r="M186" s="27"/>
      <c r="N186" s="27"/>
      <c r="O186" s="27"/>
      <c r="P186" s="27"/>
      <c r="Q186" s="27"/>
      <c r="R186" s="27"/>
      <c r="S186" s="27"/>
    </row>
    <row r="187" s="5" customFormat="1" ht="135" spans="1:13">
      <c r="A187" s="28">
        <v>1</v>
      </c>
      <c r="B187" s="26" t="s">
        <v>612</v>
      </c>
      <c r="C187" s="30" t="s">
        <v>613</v>
      </c>
      <c r="D187" s="28">
        <v>70000</v>
      </c>
      <c r="E187" s="30" t="s">
        <v>614</v>
      </c>
      <c r="F187" s="30" t="s">
        <v>615</v>
      </c>
      <c r="G187" s="30" t="s">
        <v>230</v>
      </c>
      <c r="H187" s="28" t="s">
        <v>20</v>
      </c>
      <c r="I187" s="28" t="s">
        <v>616</v>
      </c>
      <c r="M187" s="5" t="s">
        <v>22</v>
      </c>
    </row>
    <row r="188" s="5" customFormat="1" ht="94.5" spans="1:13">
      <c r="A188" s="28">
        <v>2</v>
      </c>
      <c r="B188" s="26" t="s">
        <v>617</v>
      </c>
      <c r="C188" s="30" t="s">
        <v>618</v>
      </c>
      <c r="D188" s="28">
        <v>1100000</v>
      </c>
      <c r="E188" s="30" t="s">
        <v>619</v>
      </c>
      <c r="F188" s="30" t="s">
        <v>620</v>
      </c>
      <c r="G188" s="30" t="s">
        <v>230</v>
      </c>
      <c r="H188" s="28" t="s">
        <v>20</v>
      </c>
      <c r="I188" s="28" t="s">
        <v>616</v>
      </c>
      <c r="M188" s="5" t="s">
        <v>22</v>
      </c>
    </row>
    <row r="189" s="5" customFormat="1" ht="54" spans="1:13">
      <c r="A189" s="28">
        <v>3</v>
      </c>
      <c r="B189" s="26" t="s">
        <v>621</v>
      </c>
      <c r="C189" s="30" t="s">
        <v>622</v>
      </c>
      <c r="D189" s="28">
        <v>15000</v>
      </c>
      <c r="E189" s="30" t="s">
        <v>623</v>
      </c>
      <c r="F189" s="30" t="s">
        <v>32</v>
      </c>
      <c r="G189" s="30" t="s">
        <v>230</v>
      </c>
      <c r="H189" s="28" t="s">
        <v>20</v>
      </c>
      <c r="I189" s="28" t="s">
        <v>616</v>
      </c>
      <c r="M189" s="5" t="s">
        <v>22</v>
      </c>
    </row>
    <row r="190" s="5" customFormat="1" ht="40.5" spans="1:13">
      <c r="A190" s="28">
        <v>4</v>
      </c>
      <c r="B190" s="30" t="s">
        <v>624</v>
      </c>
      <c r="C190" s="30" t="s">
        <v>625</v>
      </c>
      <c r="D190" s="28">
        <v>300000</v>
      </c>
      <c r="E190" s="30" t="s">
        <v>138</v>
      </c>
      <c r="F190" s="30" t="s">
        <v>626</v>
      </c>
      <c r="G190" s="30" t="s">
        <v>140</v>
      </c>
      <c r="H190" s="28" t="s">
        <v>20</v>
      </c>
      <c r="I190" s="28" t="s">
        <v>616</v>
      </c>
      <c r="M190" s="32" t="s">
        <v>22</v>
      </c>
    </row>
    <row r="191" s="5" customFormat="1" ht="67.5" spans="1:13">
      <c r="A191" s="28">
        <v>5</v>
      </c>
      <c r="B191" s="57" t="s">
        <v>627</v>
      </c>
      <c r="C191" s="30" t="s">
        <v>628</v>
      </c>
      <c r="D191" s="28">
        <v>80000</v>
      </c>
      <c r="E191" s="30" t="s">
        <v>431</v>
      </c>
      <c r="F191" s="30" t="s">
        <v>629</v>
      </c>
      <c r="G191" s="30" t="s">
        <v>109</v>
      </c>
      <c r="H191" s="35" t="s">
        <v>20</v>
      </c>
      <c r="I191" s="58" t="s">
        <v>616</v>
      </c>
      <c r="M191" s="5" t="s">
        <v>22</v>
      </c>
    </row>
    <row r="192" s="5" customFormat="1" ht="40.5" spans="1:13">
      <c r="A192" s="28">
        <v>6</v>
      </c>
      <c r="B192" s="57" t="s">
        <v>630</v>
      </c>
      <c r="C192" s="30" t="s">
        <v>631</v>
      </c>
      <c r="D192" s="28">
        <v>39000</v>
      </c>
      <c r="E192" s="30" t="s">
        <v>431</v>
      </c>
      <c r="F192" s="30" t="s">
        <v>632</v>
      </c>
      <c r="G192" s="30" t="s">
        <v>109</v>
      </c>
      <c r="H192" s="35" t="s">
        <v>20</v>
      </c>
      <c r="I192" s="28" t="s">
        <v>616</v>
      </c>
      <c r="M192" s="5" t="s">
        <v>22</v>
      </c>
    </row>
    <row r="193" s="5" customFormat="1" ht="67.5" spans="1:13">
      <c r="A193" s="28">
        <v>7</v>
      </c>
      <c r="B193" s="57" t="s">
        <v>633</v>
      </c>
      <c r="C193" s="30" t="s">
        <v>634</v>
      </c>
      <c r="D193" s="28">
        <v>30000</v>
      </c>
      <c r="E193" s="30" t="s">
        <v>635</v>
      </c>
      <c r="F193" s="30" t="s">
        <v>636</v>
      </c>
      <c r="G193" s="30" t="s">
        <v>109</v>
      </c>
      <c r="H193" s="35" t="s">
        <v>20</v>
      </c>
      <c r="I193" s="58" t="s">
        <v>616</v>
      </c>
      <c r="M193" s="5" t="s">
        <v>22</v>
      </c>
    </row>
    <row r="194" s="5" customFormat="1" ht="39" customHeight="1" spans="1:13">
      <c r="A194" s="28">
        <v>8</v>
      </c>
      <c r="B194" s="57" t="s">
        <v>637</v>
      </c>
      <c r="C194" s="30" t="s">
        <v>638</v>
      </c>
      <c r="D194" s="28">
        <v>10000</v>
      </c>
      <c r="E194" s="30" t="s">
        <v>639</v>
      </c>
      <c r="F194" s="30" t="s">
        <v>640</v>
      </c>
      <c r="G194" s="30" t="s">
        <v>109</v>
      </c>
      <c r="H194" s="35" t="s">
        <v>20</v>
      </c>
      <c r="I194" s="58" t="s">
        <v>616</v>
      </c>
      <c r="M194" s="5" t="s">
        <v>22</v>
      </c>
    </row>
    <row r="195" s="5" customFormat="1" ht="49" customHeight="1" spans="1:13">
      <c r="A195" s="28">
        <v>9</v>
      </c>
      <c r="B195" s="29" t="s">
        <v>641</v>
      </c>
      <c r="C195" s="30" t="s">
        <v>642</v>
      </c>
      <c r="D195" s="28">
        <v>7327.22</v>
      </c>
      <c r="E195" s="30" t="s">
        <v>643</v>
      </c>
      <c r="F195" s="30" t="s">
        <v>32</v>
      </c>
      <c r="G195" s="30" t="s">
        <v>19</v>
      </c>
      <c r="H195" s="31" t="s">
        <v>20</v>
      </c>
      <c r="I195" s="28" t="s">
        <v>616</v>
      </c>
      <c r="M195" s="4" t="s">
        <v>22</v>
      </c>
    </row>
    <row r="196" s="5" customFormat="1" ht="54" spans="1:13">
      <c r="A196" s="28">
        <v>10</v>
      </c>
      <c r="B196" s="29" t="s">
        <v>644</v>
      </c>
      <c r="C196" s="30" t="s">
        <v>645</v>
      </c>
      <c r="D196" s="28">
        <v>45000</v>
      </c>
      <c r="E196" s="30" t="s">
        <v>646</v>
      </c>
      <c r="F196" s="30" t="s">
        <v>647</v>
      </c>
      <c r="G196" s="30" t="s">
        <v>19</v>
      </c>
      <c r="H196" s="31" t="s">
        <v>20</v>
      </c>
      <c r="I196" s="46" t="s">
        <v>616</v>
      </c>
      <c r="M196" s="4" t="s">
        <v>22</v>
      </c>
    </row>
    <row r="197" s="5" customFormat="1" ht="40.5" spans="1:13">
      <c r="A197" s="28">
        <v>11</v>
      </c>
      <c r="B197" s="26" t="s">
        <v>648</v>
      </c>
      <c r="C197" s="30" t="s">
        <v>649</v>
      </c>
      <c r="D197" s="28">
        <v>14000</v>
      </c>
      <c r="E197" s="30" t="s">
        <v>650</v>
      </c>
      <c r="F197" s="30" t="s">
        <v>651</v>
      </c>
      <c r="G197" s="30" t="s">
        <v>54</v>
      </c>
      <c r="H197" s="28" t="s">
        <v>20</v>
      </c>
      <c r="I197" s="28" t="s">
        <v>616</v>
      </c>
      <c r="M197" s="5" t="s">
        <v>22</v>
      </c>
    </row>
    <row r="198" s="7" customFormat="1" ht="78" customHeight="1" spans="1:13">
      <c r="A198" s="28">
        <v>12</v>
      </c>
      <c r="B198" s="26" t="s">
        <v>652</v>
      </c>
      <c r="C198" s="30" t="s">
        <v>653</v>
      </c>
      <c r="D198" s="28">
        <v>50000</v>
      </c>
      <c r="E198" s="30" t="s">
        <v>52</v>
      </c>
      <c r="F198" s="30" t="s">
        <v>654</v>
      </c>
      <c r="G198" s="30" t="s">
        <v>54</v>
      </c>
      <c r="H198" s="28" t="s">
        <v>20</v>
      </c>
      <c r="I198" s="28" t="s">
        <v>616</v>
      </c>
      <c r="M198" s="5" t="s">
        <v>22</v>
      </c>
    </row>
    <row r="199" s="1" customFormat="1" ht="13.5" spans="1:19">
      <c r="A199" s="25"/>
      <c r="B199" s="21" t="s">
        <v>655</v>
      </c>
      <c r="C199" s="22">
        <f>COUNTA(C200:C220)</f>
        <v>21</v>
      </c>
      <c r="D199" s="20">
        <f>SUM(D200:D220)</f>
        <v>6184874</v>
      </c>
      <c r="E199" s="26"/>
      <c r="F199" s="26"/>
      <c r="G199" s="26"/>
      <c r="H199" s="27"/>
      <c r="I199" s="27"/>
      <c r="J199" s="27"/>
      <c r="K199" s="27"/>
      <c r="L199" s="27"/>
      <c r="M199" s="27"/>
      <c r="N199" s="27"/>
      <c r="O199" s="27"/>
      <c r="P199" s="27"/>
      <c r="Q199" s="27"/>
      <c r="R199" s="27"/>
      <c r="S199" s="27"/>
    </row>
    <row r="200" s="5" customFormat="1" ht="67.5" spans="1:13">
      <c r="A200" s="28">
        <v>1</v>
      </c>
      <c r="B200" s="26" t="s">
        <v>656</v>
      </c>
      <c r="C200" s="30" t="s">
        <v>657</v>
      </c>
      <c r="D200" s="28">
        <v>800000</v>
      </c>
      <c r="E200" s="30" t="s">
        <v>658</v>
      </c>
      <c r="F200" s="30" t="s">
        <v>659</v>
      </c>
      <c r="G200" s="30" t="s">
        <v>230</v>
      </c>
      <c r="H200" s="28" t="s">
        <v>20</v>
      </c>
      <c r="I200" s="28" t="s">
        <v>660</v>
      </c>
      <c r="M200" s="5" t="s">
        <v>22</v>
      </c>
    </row>
    <row r="201" s="5" customFormat="1" ht="40.5" spans="1:13">
      <c r="A201" s="28">
        <v>2</v>
      </c>
      <c r="B201" s="26" t="s">
        <v>661</v>
      </c>
      <c r="C201" s="30" t="s">
        <v>662</v>
      </c>
      <c r="D201" s="28">
        <v>28500</v>
      </c>
      <c r="E201" s="30" t="s">
        <v>663</v>
      </c>
      <c r="F201" s="30" t="s">
        <v>664</v>
      </c>
      <c r="G201" s="30" t="s">
        <v>230</v>
      </c>
      <c r="H201" s="28" t="s">
        <v>20</v>
      </c>
      <c r="I201" s="28" t="s">
        <v>660</v>
      </c>
      <c r="M201" s="5" t="s">
        <v>22</v>
      </c>
    </row>
    <row r="202" s="5" customFormat="1" ht="81" spans="1:13">
      <c r="A202" s="28">
        <v>3</v>
      </c>
      <c r="B202" s="26" t="s">
        <v>665</v>
      </c>
      <c r="C202" s="30" t="s">
        <v>666</v>
      </c>
      <c r="D202" s="28">
        <v>10000</v>
      </c>
      <c r="E202" s="30" t="s">
        <v>667</v>
      </c>
      <c r="F202" s="30" t="s">
        <v>32</v>
      </c>
      <c r="G202" s="30" t="s">
        <v>230</v>
      </c>
      <c r="H202" s="28" t="s">
        <v>20</v>
      </c>
      <c r="I202" s="28" t="s">
        <v>660</v>
      </c>
      <c r="M202" s="5" t="s">
        <v>22</v>
      </c>
    </row>
    <row r="203" s="5" customFormat="1" ht="40.5" spans="1:13">
      <c r="A203" s="28">
        <v>4</v>
      </c>
      <c r="B203" s="30" t="s">
        <v>668</v>
      </c>
      <c r="C203" s="30" t="s">
        <v>669</v>
      </c>
      <c r="D203" s="28">
        <v>20000</v>
      </c>
      <c r="E203" s="30" t="s">
        <v>138</v>
      </c>
      <c r="F203" s="30" t="s">
        <v>670</v>
      </c>
      <c r="G203" s="30" t="s">
        <v>140</v>
      </c>
      <c r="H203" s="28" t="s">
        <v>20</v>
      </c>
      <c r="I203" s="28" t="s">
        <v>660</v>
      </c>
      <c r="M203" s="32" t="s">
        <v>22</v>
      </c>
    </row>
    <row r="204" s="5" customFormat="1" ht="121.5" spans="1:13">
      <c r="A204" s="28">
        <v>5</v>
      </c>
      <c r="B204" s="26" t="s">
        <v>671</v>
      </c>
      <c r="C204" s="30" t="s">
        <v>672</v>
      </c>
      <c r="D204" s="28">
        <v>10000</v>
      </c>
      <c r="E204" s="30" t="s">
        <v>138</v>
      </c>
      <c r="F204" s="30" t="s">
        <v>673</v>
      </c>
      <c r="G204" s="30" t="s">
        <v>140</v>
      </c>
      <c r="H204" s="28" t="s">
        <v>20</v>
      </c>
      <c r="I204" s="28" t="s">
        <v>660</v>
      </c>
      <c r="M204" s="32" t="s">
        <v>22</v>
      </c>
    </row>
    <row r="205" s="5" customFormat="1" ht="40.5" spans="1:13">
      <c r="A205" s="28">
        <v>6</v>
      </c>
      <c r="B205" s="26" t="s">
        <v>674</v>
      </c>
      <c r="C205" s="30" t="s">
        <v>675</v>
      </c>
      <c r="D205" s="28">
        <v>9700</v>
      </c>
      <c r="E205" s="30" t="s">
        <v>138</v>
      </c>
      <c r="F205" s="30" t="s">
        <v>676</v>
      </c>
      <c r="G205" s="30" t="s">
        <v>140</v>
      </c>
      <c r="H205" s="28" t="s">
        <v>20</v>
      </c>
      <c r="I205" s="28" t="s">
        <v>660</v>
      </c>
      <c r="M205" s="32" t="s">
        <v>22</v>
      </c>
    </row>
    <row r="206" s="5" customFormat="1" ht="67.5" spans="1:13">
      <c r="A206" s="28">
        <v>7</v>
      </c>
      <c r="B206" s="34" t="s">
        <v>677</v>
      </c>
      <c r="C206" s="30" t="s">
        <v>678</v>
      </c>
      <c r="D206" s="28">
        <v>1000000</v>
      </c>
      <c r="E206" s="30" t="s">
        <v>679</v>
      </c>
      <c r="F206" s="30" t="s">
        <v>680</v>
      </c>
      <c r="G206" s="30" t="s">
        <v>109</v>
      </c>
      <c r="H206" s="35" t="s">
        <v>20</v>
      </c>
      <c r="I206" s="47" t="s">
        <v>660</v>
      </c>
      <c r="M206" s="5" t="s">
        <v>22</v>
      </c>
    </row>
    <row r="207" s="5" customFormat="1" ht="54" spans="1:13">
      <c r="A207" s="28">
        <v>8</v>
      </c>
      <c r="B207" s="38" t="s">
        <v>681</v>
      </c>
      <c r="C207" s="30" t="s">
        <v>682</v>
      </c>
      <c r="D207" s="28">
        <v>10000</v>
      </c>
      <c r="E207" s="30" t="s">
        <v>683</v>
      </c>
      <c r="F207" s="30" t="s">
        <v>684</v>
      </c>
      <c r="G207" s="30" t="s">
        <v>109</v>
      </c>
      <c r="H207" s="31" t="s">
        <v>20</v>
      </c>
      <c r="I207" s="28" t="s">
        <v>660</v>
      </c>
      <c r="M207" s="5" t="s">
        <v>22</v>
      </c>
    </row>
    <row r="208" s="5" customFormat="1" ht="40.5" spans="1:13">
      <c r="A208" s="28">
        <v>9</v>
      </c>
      <c r="B208" s="29" t="s">
        <v>685</v>
      </c>
      <c r="C208" s="30" t="s">
        <v>686</v>
      </c>
      <c r="D208" s="28">
        <v>20000</v>
      </c>
      <c r="E208" s="30" t="s">
        <v>687</v>
      </c>
      <c r="F208" s="30" t="s">
        <v>32</v>
      </c>
      <c r="G208" s="30" t="s">
        <v>19</v>
      </c>
      <c r="H208" s="31" t="s">
        <v>20</v>
      </c>
      <c r="I208" s="46" t="s">
        <v>660</v>
      </c>
      <c r="M208" s="4" t="s">
        <v>22</v>
      </c>
    </row>
    <row r="209" s="5" customFormat="1" ht="67.5" spans="1:13">
      <c r="A209" s="28">
        <v>10</v>
      </c>
      <c r="B209" s="29" t="s">
        <v>688</v>
      </c>
      <c r="C209" s="30" t="s">
        <v>689</v>
      </c>
      <c r="D209" s="28">
        <v>40000</v>
      </c>
      <c r="E209" s="30" t="s">
        <v>138</v>
      </c>
      <c r="F209" s="30" t="s">
        <v>206</v>
      </c>
      <c r="G209" s="30" t="s">
        <v>19</v>
      </c>
      <c r="H209" s="31" t="s">
        <v>20</v>
      </c>
      <c r="I209" s="46" t="s">
        <v>660</v>
      </c>
      <c r="M209" s="4" t="s">
        <v>22</v>
      </c>
    </row>
    <row r="210" s="5" customFormat="1" ht="27" spans="1:13">
      <c r="A210" s="28">
        <v>11</v>
      </c>
      <c r="B210" s="29" t="s">
        <v>690</v>
      </c>
      <c r="C210" s="30" t="s">
        <v>691</v>
      </c>
      <c r="D210" s="28">
        <v>80000</v>
      </c>
      <c r="E210" s="30" t="s">
        <v>692</v>
      </c>
      <c r="F210" s="30" t="s">
        <v>32</v>
      </c>
      <c r="G210" s="30" t="s">
        <v>19</v>
      </c>
      <c r="H210" s="31" t="s">
        <v>20</v>
      </c>
      <c r="I210" s="46" t="s">
        <v>660</v>
      </c>
      <c r="M210" s="4" t="s">
        <v>22</v>
      </c>
    </row>
    <row r="211" s="5" customFormat="1" ht="121.5" spans="1:13">
      <c r="A211" s="28">
        <v>12</v>
      </c>
      <c r="B211" s="29" t="s">
        <v>693</v>
      </c>
      <c r="C211" s="30" t="s">
        <v>694</v>
      </c>
      <c r="D211" s="28">
        <v>180000</v>
      </c>
      <c r="E211" s="30" t="s">
        <v>695</v>
      </c>
      <c r="F211" s="30" t="s">
        <v>696</v>
      </c>
      <c r="G211" s="30" t="s">
        <v>19</v>
      </c>
      <c r="H211" s="31" t="s">
        <v>20</v>
      </c>
      <c r="I211" s="46" t="s">
        <v>660</v>
      </c>
      <c r="M211" s="4" t="s">
        <v>22</v>
      </c>
    </row>
    <row r="212" s="5" customFormat="1" ht="40.5" spans="1:13">
      <c r="A212" s="28">
        <v>13</v>
      </c>
      <c r="B212" s="26" t="s">
        <v>697</v>
      </c>
      <c r="C212" s="30" t="s">
        <v>698</v>
      </c>
      <c r="D212" s="28">
        <v>24562</v>
      </c>
      <c r="E212" s="30" t="s">
        <v>247</v>
      </c>
      <c r="F212" s="30" t="s">
        <v>699</v>
      </c>
      <c r="G212" s="30" t="s">
        <v>158</v>
      </c>
      <c r="H212" s="28" t="s">
        <v>20</v>
      </c>
      <c r="I212" s="28" t="s">
        <v>660</v>
      </c>
      <c r="M212" s="4" t="s">
        <v>22</v>
      </c>
    </row>
    <row r="213" s="5" customFormat="1" ht="27" spans="1:13">
      <c r="A213" s="28">
        <v>14</v>
      </c>
      <c r="B213" s="26" t="s">
        <v>700</v>
      </c>
      <c r="C213" s="30" t="s">
        <v>701</v>
      </c>
      <c r="D213" s="28">
        <v>120000</v>
      </c>
      <c r="E213" s="30" t="s">
        <v>702</v>
      </c>
      <c r="F213" s="30" t="s">
        <v>703</v>
      </c>
      <c r="G213" s="30" t="s">
        <v>253</v>
      </c>
      <c r="H213" s="28" t="s">
        <v>20</v>
      </c>
      <c r="I213" s="28" t="s">
        <v>660</v>
      </c>
      <c r="M213" s="32" t="s">
        <v>22</v>
      </c>
    </row>
    <row r="214" s="5" customFormat="1" ht="54" spans="1:13">
      <c r="A214" s="28">
        <v>15</v>
      </c>
      <c r="B214" s="26" t="s">
        <v>704</v>
      </c>
      <c r="C214" s="30" t="s">
        <v>705</v>
      </c>
      <c r="D214" s="28">
        <v>3300000</v>
      </c>
      <c r="E214" s="30" t="s">
        <v>706</v>
      </c>
      <c r="F214" s="30" t="s">
        <v>703</v>
      </c>
      <c r="G214" s="30" t="s">
        <v>253</v>
      </c>
      <c r="H214" s="28" t="s">
        <v>20</v>
      </c>
      <c r="I214" s="28" t="s">
        <v>660</v>
      </c>
      <c r="M214" s="32" t="s">
        <v>22</v>
      </c>
    </row>
    <row r="215" s="5" customFormat="1" ht="54" spans="1:13">
      <c r="A215" s="28">
        <v>16</v>
      </c>
      <c r="B215" s="26" t="s">
        <v>707</v>
      </c>
      <c r="C215" s="30" t="s">
        <v>708</v>
      </c>
      <c r="D215" s="28">
        <v>25000</v>
      </c>
      <c r="E215" s="30" t="s">
        <v>709</v>
      </c>
      <c r="F215" s="30" t="s">
        <v>710</v>
      </c>
      <c r="G215" s="30" t="s">
        <v>253</v>
      </c>
      <c r="H215" s="28" t="s">
        <v>20</v>
      </c>
      <c r="I215" s="28" t="s">
        <v>660</v>
      </c>
      <c r="M215" s="32" t="s">
        <v>22</v>
      </c>
    </row>
    <row r="216" s="5" customFormat="1" ht="108" spans="1:13">
      <c r="A216" s="28">
        <v>17</v>
      </c>
      <c r="B216" s="26" t="s">
        <v>711</v>
      </c>
      <c r="C216" s="30" t="s">
        <v>712</v>
      </c>
      <c r="D216" s="28">
        <v>48712</v>
      </c>
      <c r="E216" s="30" t="s">
        <v>713</v>
      </c>
      <c r="F216" s="30" t="s">
        <v>714</v>
      </c>
      <c r="G216" s="30" t="s">
        <v>253</v>
      </c>
      <c r="H216" s="28" t="s">
        <v>20</v>
      </c>
      <c r="I216" s="28" t="s">
        <v>660</v>
      </c>
      <c r="M216" s="32" t="s">
        <v>22</v>
      </c>
    </row>
    <row r="217" s="5" customFormat="1" ht="71" customHeight="1" spans="1:13">
      <c r="A217" s="28">
        <v>18</v>
      </c>
      <c r="B217" s="26" t="s">
        <v>715</v>
      </c>
      <c r="C217" s="30" t="s">
        <v>716</v>
      </c>
      <c r="D217" s="28">
        <v>300000</v>
      </c>
      <c r="E217" s="30" t="s">
        <v>717</v>
      </c>
      <c r="F217" s="30" t="s">
        <v>718</v>
      </c>
      <c r="G217" s="30" t="s">
        <v>54</v>
      </c>
      <c r="H217" s="28" t="s">
        <v>20</v>
      </c>
      <c r="I217" s="28" t="s">
        <v>660</v>
      </c>
      <c r="M217" s="5" t="s">
        <v>22</v>
      </c>
    </row>
    <row r="218" s="5" customFormat="1" ht="139" customHeight="1" spans="1:13">
      <c r="A218" s="28">
        <v>19</v>
      </c>
      <c r="B218" s="26" t="s">
        <v>719</v>
      </c>
      <c r="C218" s="30" t="s">
        <v>720</v>
      </c>
      <c r="D218" s="28">
        <v>30000</v>
      </c>
      <c r="E218" s="30" t="s">
        <v>162</v>
      </c>
      <c r="F218" s="30" t="s">
        <v>721</v>
      </c>
      <c r="G218" s="30" t="s">
        <v>125</v>
      </c>
      <c r="H218" s="28" t="s">
        <v>20</v>
      </c>
      <c r="I218" s="28" t="s">
        <v>660</v>
      </c>
      <c r="M218" s="5" t="s">
        <v>22</v>
      </c>
    </row>
    <row r="219" s="5" customFormat="1" ht="73" customHeight="1" spans="1:13">
      <c r="A219" s="28">
        <v>20</v>
      </c>
      <c r="B219" s="44" t="s">
        <v>722</v>
      </c>
      <c r="C219" s="30" t="s">
        <v>723</v>
      </c>
      <c r="D219" s="28">
        <v>76000</v>
      </c>
      <c r="E219" s="30" t="s">
        <v>162</v>
      </c>
      <c r="F219" s="30" t="s">
        <v>167</v>
      </c>
      <c r="G219" s="30" t="s">
        <v>168</v>
      </c>
      <c r="H219" s="45" t="s">
        <v>20</v>
      </c>
      <c r="I219" s="48" t="s">
        <v>660</v>
      </c>
      <c r="M219" s="4" t="s">
        <v>22</v>
      </c>
    </row>
    <row r="220" s="5" customFormat="1" ht="40.5" spans="1:13">
      <c r="A220" s="28">
        <v>21</v>
      </c>
      <c r="B220" s="26" t="s">
        <v>724</v>
      </c>
      <c r="C220" s="30" t="s">
        <v>725</v>
      </c>
      <c r="D220" s="28">
        <v>52400</v>
      </c>
      <c r="E220" s="30" t="s">
        <v>726</v>
      </c>
      <c r="F220" s="30" t="s">
        <v>197</v>
      </c>
      <c r="G220" s="30" t="s">
        <v>133</v>
      </c>
      <c r="H220" s="28" t="s">
        <v>20</v>
      </c>
      <c r="I220" s="28" t="s">
        <v>660</v>
      </c>
      <c r="M220" s="4" t="s">
        <v>22</v>
      </c>
    </row>
    <row r="221" s="1" customFormat="1" ht="13.5" spans="1:19">
      <c r="A221" s="25"/>
      <c r="B221" s="21" t="s">
        <v>727</v>
      </c>
      <c r="C221" s="22">
        <f>SUM(C222,C234,C239,C245,C247)</f>
        <v>43</v>
      </c>
      <c r="D221" s="20">
        <f>SUM(D222,D234,D239,D245,D247)</f>
        <v>2156011.19</v>
      </c>
      <c r="E221" s="26"/>
      <c r="F221" s="26"/>
      <c r="G221" s="26"/>
      <c r="H221" s="27"/>
      <c r="I221" s="27"/>
      <c r="J221" s="27"/>
      <c r="K221" s="27"/>
      <c r="L221" s="27"/>
      <c r="M221" s="27"/>
      <c r="N221" s="27"/>
      <c r="O221" s="27"/>
      <c r="P221" s="27"/>
      <c r="Q221" s="27"/>
      <c r="R221" s="27"/>
      <c r="S221" s="27"/>
    </row>
    <row r="222" s="1" customFormat="1" ht="13.5" spans="1:19">
      <c r="A222" s="25"/>
      <c r="B222" s="21" t="s">
        <v>728</v>
      </c>
      <c r="C222" s="22">
        <f>SUM(C223+C229+C231)</f>
        <v>8</v>
      </c>
      <c r="D222" s="20">
        <f>SUM(D223+D229+D231)</f>
        <v>680714.54</v>
      </c>
      <c r="E222" s="26"/>
      <c r="F222" s="26"/>
      <c r="G222" s="26"/>
      <c r="H222" s="27"/>
      <c r="I222" s="27"/>
      <c r="J222" s="27"/>
      <c r="K222" s="27"/>
      <c r="L222" s="27"/>
      <c r="M222" s="27"/>
      <c r="N222" s="27"/>
      <c r="O222" s="27"/>
      <c r="P222" s="27"/>
      <c r="Q222" s="27"/>
      <c r="R222" s="27"/>
      <c r="S222" s="27"/>
    </row>
    <row r="223" s="1" customFormat="1" ht="13.5" spans="1:19">
      <c r="A223" s="25"/>
      <c r="B223" s="21" t="s">
        <v>729</v>
      </c>
      <c r="C223" s="22">
        <f>COUNTA(C224:C228)</f>
        <v>5</v>
      </c>
      <c r="D223" s="20">
        <f>SUM(D224:D228)</f>
        <v>66214.54</v>
      </c>
      <c r="E223" s="26"/>
      <c r="F223" s="26"/>
      <c r="G223" s="26"/>
      <c r="H223" s="27"/>
      <c r="I223" s="27"/>
      <c r="J223" s="27"/>
      <c r="K223" s="27"/>
      <c r="L223" s="27"/>
      <c r="M223" s="27"/>
      <c r="N223" s="27"/>
      <c r="O223" s="27"/>
      <c r="P223" s="27"/>
      <c r="Q223" s="27"/>
      <c r="R223" s="27"/>
      <c r="S223" s="27"/>
    </row>
    <row r="224" s="5" customFormat="1" ht="27" spans="1:13">
      <c r="A224" s="28">
        <v>1</v>
      </c>
      <c r="B224" s="34" t="s">
        <v>730</v>
      </c>
      <c r="C224" s="30" t="s">
        <v>731</v>
      </c>
      <c r="D224" s="28">
        <v>10000</v>
      </c>
      <c r="E224" s="30" t="s">
        <v>732</v>
      </c>
      <c r="F224" s="30" t="s">
        <v>733</v>
      </c>
      <c r="G224" s="30" t="s">
        <v>109</v>
      </c>
      <c r="H224" s="35" t="s">
        <v>20</v>
      </c>
      <c r="I224" s="47" t="s">
        <v>734</v>
      </c>
      <c r="M224" s="5" t="s">
        <v>22</v>
      </c>
    </row>
    <row r="225" s="5" customFormat="1" ht="94.5" spans="1:13">
      <c r="A225" s="28">
        <v>2</v>
      </c>
      <c r="B225" s="29" t="s">
        <v>735</v>
      </c>
      <c r="C225" s="30" t="s">
        <v>736</v>
      </c>
      <c r="D225" s="28">
        <v>13076.55</v>
      </c>
      <c r="E225" s="30" t="s">
        <v>162</v>
      </c>
      <c r="F225" s="30" t="s">
        <v>737</v>
      </c>
      <c r="G225" s="30" t="s">
        <v>19</v>
      </c>
      <c r="H225" s="31" t="s">
        <v>20</v>
      </c>
      <c r="I225" s="46" t="s">
        <v>734</v>
      </c>
      <c r="M225" s="4" t="s">
        <v>22</v>
      </c>
    </row>
    <row r="226" s="5" customFormat="1" ht="27" spans="1:13">
      <c r="A226" s="28">
        <v>3</v>
      </c>
      <c r="B226" s="26" t="s">
        <v>738</v>
      </c>
      <c r="C226" s="30" t="s">
        <v>739</v>
      </c>
      <c r="D226" s="28">
        <v>13138.6</v>
      </c>
      <c r="E226" s="30" t="s">
        <v>740</v>
      </c>
      <c r="F226" s="30" t="s">
        <v>741</v>
      </c>
      <c r="G226" s="30" t="s">
        <v>54</v>
      </c>
      <c r="H226" s="28" t="s">
        <v>20</v>
      </c>
      <c r="I226" s="28" t="s">
        <v>734</v>
      </c>
      <c r="M226" s="5" t="s">
        <v>22</v>
      </c>
    </row>
    <row r="227" s="5" customFormat="1" ht="54" spans="1:13">
      <c r="A227" s="28">
        <v>4</v>
      </c>
      <c r="B227" s="30" t="s">
        <v>742</v>
      </c>
      <c r="C227" s="30" t="s">
        <v>743</v>
      </c>
      <c r="D227" s="28">
        <v>15000</v>
      </c>
      <c r="E227" s="30" t="s">
        <v>744</v>
      </c>
      <c r="F227" s="30" t="s">
        <v>745</v>
      </c>
      <c r="G227" s="30" t="s">
        <v>68</v>
      </c>
      <c r="H227" s="33" t="s">
        <v>20</v>
      </c>
      <c r="I227" s="28" t="s">
        <v>734</v>
      </c>
      <c r="M227" s="5" t="s">
        <v>22</v>
      </c>
    </row>
    <row r="228" s="5" customFormat="1" ht="94.5" spans="1:13">
      <c r="A228" s="28">
        <v>5</v>
      </c>
      <c r="B228" s="26" t="s">
        <v>746</v>
      </c>
      <c r="C228" s="30" t="s">
        <v>747</v>
      </c>
      <c r="D228" s="28">
        <v>14999.39</v>
      </c>
      <c r="E228" s="30" t="s">
        <v>748</v>
      </c>
      <c r="F228" s="30" t="s">
        <v>749</v>
      </c>
      <c r="G228" s="30" t="s">
        <v>78</v>
      </c>
      <c r="H228" s="28" t="s">
        <v>20</v>
      </c>
      <c r="I228" s="28" t="s">
        <v>734</v>
      </c>
      <c r="M228" s="4" t="s">
        <v>22</v>
      </c>
    </row>
    <row r="229" s="1" customFormat="1" ht="13.5" spans="1:19">
      <c r="A229" s="25"/>
      <c r="B229" s="21" t="s">
        <v>750</v>
      </c>
      <c r="C229" s="22">
        <f>COUNTA(C230)</f>
        <v>1</v>
      </c>
      <c r="D229" s="20">
        <f>SUM(D230)</f>
        <v>200000</v>
      </c>
      <c r="E229" s="26"/>
      <c r="F229" s="26"/>
      <c r="G229" s="26"/>
      <c r="H229" s="32"/>
      <c r="I229" s="32"/>
      <c r="J229" s="32"/>
      <c r="K229" s="32"/>
      <c r="L229" s="32"/>
      <c r="M229" s="32"/>
      <c r="N229" s="32"/>
      <c r="O229" s="32"/>
      <c r="P229" s="32"/>
      <c r="Q229" s="32"/>
      <c r="R229" s="32"/>
      <c r="S229" s="32"/>
    </row>
    <row r="230" s="7" customFormat="1" ht="40.5" spans="1:13">
      <c r="A230" s="28">
        <v>1</v>
      </c>
      <c r="B230" s="26" t="s">
        <v>751</v>
      </c>
      <c r="C230" s="30" t="s">
        <v>752</v>
      </c>
      <c r="D230" s="28">
        <v>200000</v>
      </c>
      <c r="E230" s="30" t="s">
        <v>753</v>
      </c>
      <c r="F230" s="30" t="s">
        <v>754</v>
      </c>
      <c r="G230" s="30" t="s">
        <v>158</v>
      </c>
      <c r="H230" s="28" t="s">
        <v>20</v>
      </c>
      <c r="I230" s="28" t="s">
        <v>755</v>
      </c>
      <c r="M230" s="4" t="s">
        <v>22</v>
      </c>
    </row>
    <row r="231" s="1" customFormat="1" ht="13.5" spans="1:19">
      <c r="A231" s="25"/>
      <c r="B231" s="21" t="s">
        <v>756</v>
      </c>
      <c r="C231" s="22">
        <f>COUNTA(C232:C233)</f>
        <v>2</v>
      </c>
      <c r="D231" s="20">
        <f>SUM(D232:D233)</f>
        <v>414500</v>
      </c>
      <c r="E231" s="26"/>
      <c r="F231" s="26"/>
      <c r="G231" s="26"/>
      <c r="H231" s="32"/>
      <c r="I231" s="32"/>
      <c r="J231" s="32"/>
      <c r="K231" s="32"/>
      <c r="L231" s="32"/>
      <c r="M231" s="32"/>
      <c r="N231" s="32"/>
      <c r="O231" s="32"/>
      <c r="P231" s="32"/>
      <c r="Q231" s="32"/>
      <c r="R231" s="32"/>
      <c r="S231" s="32"/>
    </row>
    <row r="232" s="7" customFormat="1" ht="67.5" spans="1:13">
      <c r="A232" s="28">
        <v>16</v>
      </c>
      <c r="B232" s="26" t="s">
        <v>757</v>
      </c>
      <c r="C232" s="30" t="s">
        <v>758</v>
      </c>
      <c r="D232" s="28">
        <v>400000</v>
      </c>
      <c r="E232" s="30" t="s">
        <v>138</v>
      </c>
      <c r="F232" s="30" t="s">
        <v>759</v>
      </c>
      <c r="G232" s="30" t="s">
        <v>140</v>
      </c>
      <c r="H232" s="28" t="s">
        <v>20</v>
      </c>
      <c r="I232" s="28" t="s">
        <v>760</v>
      </c>
      <c r="M232" s="32" t="s">
        <v>22</v>
      </c>
    </row>
    <row r="233" s="1" customFormat="1" ht="148.5" spans="1:19">
      <c r="A233" s="28">
        <v>17</v>
      </c>
      <c r="B233" s="26" t="s">
        <v>761</v>
      </c>
      <c r="C233" s="26" t="s">
        <v>762</v>
      </c>
      <c r="D233" s="25">
        <v>14500</v>
      </c>
      <c r="E233" s="26" t="s">
        <v>763</v>
      </c>
      <c r="F233" s="26" t="s">
        <v>764</v>
      </c>
      <c r="G233" s="26" t="s">
        <v>765</v>
      </c>
      <c r="H233" s="32" t="s">
        <v>20</v>
      </c>
      <c r="I233" s="32" t="s">
        <v>760</v>
      </c>
      <c r="J233" s="32"/>
      <c r="K233" s="32"/>
      <c r="L233" s="32"/>
      <c r="M233" s="32"/>
      <c r="N233" s="32"/>
      <c r="O233" s="32"/>
      <c r="P233" s="32"/>
      <c r="Q233" s="32"/>
      <c r="R233" s="32"/>
      <c r="S233" s="32"/>
    </row>
    <row r="234" s="1" customFormat="1" ht="13.5" spans="1:19">
      <c r="A234" s="25"/>
      <c r="B234" s="21" t="s">
        <v>766</v>
      </c>
      <c r="C234" s="22">
        <f>COUNTA(C235:C238)</f>
        <v>4</v>
      </c>
      <c r="D234" s="20">
        <f>SUM(D235:D238)</f>
        <v>170233.65</v>
      </c>
      <c r="E234" s="26"/>
      <c r="F234" s="26"/>
      <c r="G234" s="26"/>
      <c r="H234" s="27"/>
      <c r="I234" s="27"/>
      <c r="J234" s="27"/>
      <c r="K234" s="27"/>
      <c r="L234" s="27"/>
      <c r="M234" s="27"/>
      <c r="N234" s="27"/>
      <c r="O234" s="27"/>
      <c r="P234" s="27"/>
      <c r="Q234" s="27"/>
      <c r="R234" s="27"/>
      <c r="S234" s="27"/>
    </row>
    <row r="235" s="4" customFormat="1" ht="13.5" spans="1:13">
      <c r="A235" s="28">
        <v>1</v>
      </c>
      <c r="B235" s="26" t="s">
        <v>767</v>
      </c>
      <c r="C235" s="30" t="s">
        <v>768</v>
      </c>
      <c r="D235" s="28">
        <v>70000</v>
      </c>
      <c r="E235" s="30" t="s">
        <v>138</v>
      </c>
      <c r="F235" s="30" t="s">
        <v>769</v>
      </c>
      <c r="G235" s="30" t="s">
        <v>54</v>
      </c>
      <c r="H235" s="28" t="s">
        <v>20</v>
      </c>
      <c r="I235" s="28" t="s">
        <v>770</v>
      </c>
      <c r="M235" s="5" t="s">
        <v>22</v>
      </c>
    </row>
    <row r="236" s="4" customFormat="1" ht="67.5" spans="1:13">
      <c r="A236" s="28">
        <v>2</v>
      </c>
      <c r="B236" s="26" t="s">
        <v>771</v>
      </c>
      <c r="C236" s="30" t="s">
        <v>772</v>
      </c>
      <c r="D236" s="28">
        <v>7000</v>
      </c>
      <c r="E236" s="30" t="s">
        <v>773</v>
      </c>
      <c r="F236" s="30" t="s">
        <v>774</v>
      </c>
      <c r="G236" s="30" t="s">
        <v>78</v>
      </c>
      <c r="H236" s="28" t="s">
        <v>20</v>
      </c>
      <c r="I236" s="28" t="s">
        <v>770</v>
      </c>
      <c r="M236" s="4" t="s">
        <v>22</v>
      </c>
    </row>
    <row r="237" s="4" customFormat="1" ht="108" spans="1:13">
      <c r="A237" s="28">
        <v>3</v>
      </c>
      <c r="B237" s="30" t="s">
        <v>775</v>
      </c>
      <c r="C237" s="30" t="s">
        <v>776</v>
      </c>
      <c r="D237" s="28">
        <v>6321.02</v>
      </c>
      <c r="E237" s="30" t="s">
        <v>61</v>
      </c>
      <c r="F237" s="30" t="s">
        <v>777</v>
      </c>
      <c r="G237" s="30" t="s">
        <v>778</v>
      </c>
      <c r="H237" s="28" t="s">
        <v>20</v>
      </c>
      <c r="I237" s="28" t="s">
        <v>770</v>
      </c>
      <c r="M237" s="5" t="s">
        <v>22</v>
      </c>
    </row>
    <row r="238" s="4" customFormat="1" ht="27" spans="1:13">
      <c r="A238" s="28">
        <v>4</v>
      </c>
      <c r="B238" s="30" t="s">
        <v>779</v>
      </c>
      <c r="C238" s="30" t="s">
        <v>780</v>
      </c>
      <c r="D238" s="28">
        <v>86912.63</v>
      </c>
      <c r="E238" s="30" t="s">
        <v>61</v>
      </c>
      <c r="F238" s="30" t="s">
        <v>781</v>
      </c>
      <c r="G238" s="30" t="s">
        <v>778</v>
      </c>
      <c r="H238" s="28" t="s">
        <v>20</v>
      </c>
      <c r="I238" s="28" t="s">
        <v>770</v>
      </c>
      <c r="M238" s="5" t="s">
        <v>22</v>
      </c>
    </row>
    <row r="239" s="1" customFormat="1" ht="13.5" spans="1:19">
      <c r="A239" s="25"/>
      <c r="B239" s="21" t="s">
        <v>782</v>
      </c>
      <c r="C239" s="22">
        <f>COUNTA(C240:C244)</f>
        <v>5</v>
      </c>
      <c r="D239" s="20">
        <f>SUM(D240:D244)</f>
        <v>112000</v>
      </c>
      <c r="E239" s="26"/>
      <c r="F239" s="26"/>
      <c r="G239" s="26"/>
      <c r="H239" s="27"/>
      <c r="I239" s="27"/>
      <c r="J239" s="27"/>
      <c r="K239" s="27"/>
      <c r="L239" s="27"/>
      <c r="M239" s="27"/>
      <c r="N239" s="27"/>
      <c r="O239" s="27"/>
      <c r="P239" s="27"/>
      <c r="Q239" s="27"/>
      <c r="R239" s="27"/>
      <c r="S239" s="27"/>
    </row>
    <row r="240" s="4" customFormat="1" ht="54" spans="1:13">
      <c r="A240" s="28">
        <v>1</v>
      </c>
      <c r="B240" s="29" t="s">
        <v>783</v>
      </c>
      <c r="C240" s="30" t="s">
        <v>784</v>
      </c>
      <c r="D240" s="28">
        <v>18000</v>
      </c>
      <c r="E240" s="30" t="s">
        <v>162</v>
      </c>
      <c r="F240" s="30" t="s">
        <v>785</v>
      </c>
      <c r="G240" s="30" t="s">
        <v>19</v>
      </c>
      <c r="H240" s="31" t="s">
        <v>20</v>
      </c>
      <c r="I240" s="46" t="s">
        <v>786</v>
      </c>
      <c r="M240" s="4" t="s">
        <v>22</v>
      </c>
    </row>
    <row r="241" s="4" customFormat="1" ht="67.5" spans="1:13">
      <c r="A241" s="28">
        <v>2</v>
      </c>
      <c r="B241" s="29" t="s">
        <v>787</v>
      </c>
      <c r="C241" s="30" t="s">
        <v>788</v>
      </c>
      <c r="D241" s="28">
        <v>20000</v>
      </c>
      <c r="E241" s="30" t="s">
        <v>162</v>
      </c>
      <c r="F241" s="30" t="s">
        <v>32</v>
      </c>
      <c r="G241" s="30" t="s">
        <v>19</v>
      </c>
      <c r="H241" s="31" t="s">
        <v>20</v>
      </c>
      <c r="I241" s="28" t="s">
        <v>786</v>
      </c>
      <c r="M241" s="4" t="s">
        <v>22</v>
      </c>
    </row>
    <row r="242" s="4" customFormat="1" ht="27" spans="1:13">
      <c r="A242" s="28">
        <v>3</v>
      </c>
      <c r="B242" s="26" t="s">
        <v>789</v>
      </c>
      <c r="C242" s="30" t="s">
        <v>790</v>
      </c>
      <c r="D242" s="28">
        <v>20000</v>
      </c>
      <c r="E242" s="30" t="s">
        <v>52</v>
      </c>
      <c r="F242" s="30" t="s">
        <v>791</v>
      </c>
      <c r="G242" s="30" t="s">
        <v>54</v>
      </c>
      <c r="H242" s="28" t="s">
        <v>20</v>
      </c>
      <c r="I242" s="28" t="s">
        <v>786</v>
      </c>
      <c r="M242" s="5" t="s">
        <v>22</v>
      </c>
    </row>
    <row r="243" s="5" customFormat="1" ht="40.5" spans="1:13">
      <c r="A243" s="28">
        <v>4</v>
      </c>
      <c r="B243" s="26" t="s">
        <v>792</v>
      </c>
      <c r="C243" s="30" t="s">
        <v>793</v>
      </c>
      <c r="D243" s="28">
        <v>36000</v>
      </c>
      <c r="E243" s="30" t="s">
        <v>794</v>
      </c>
      <c r="F243" s="30" t="s">
        <v>795</v>
      </c>
      <c r="G243" s="30" t="s">
        <v>54</v>
      </c>
      <c r="H243" s="28" t="s">
        <v>20</v>
      </c>
      <c r="I243" s="28" t="s">
        <v>786</v>
      </c>
      <c r="M243" s="5" t="s">
        <v>22</v>
      </c>
    </row>
    <row r="244" s="5" customFormat="1" ht="40.5" spans="1:13">
      <c r="A244" s="28">
        <v>5</v>
      </c>
      <c r="B244" s="30" t="s">
        <v>796</v>
      </c>
      <c r="C244" s="30" t="s">
        <v>797</v>
      </c>
      <c r="D244" s="28">
        <v>18000</v>
      </c>
      <c r="E244" s="30" t="s">
        <v>798</v>
      </c>
      <c r="F244" s="30" t="s">
        <v>799</v>
      </c>
      <c r="G244" s="30" t="s">
        <v>68</v>
      </c>
      <c r="H244" s="33" t="s">
        <v>20</v>
      </c>
      <c r="I244" s="28" t="s">
        <v>786</v>
      </c>
      <c r="M244" s="5" t="s">
        <v>22</v>
      </c>
    </row>
    <row r="245" s="1" customFormat="1" ht="13.5" spans="1:19">
      <c r="A245" s="25"/>
      <c r="B245" s="21" t="s">
        <v>800</v>
      </c>
      <c r="C245" s="22">
        <f>COUNTA(C246)</f>
        <v>1</v>
      </c>
      <c r="D245" s="20">
        <f>SUM(D246)</f>
        <v>8000</v>
      </c>
      <c r="E245" s="26"/>
      <c r="F245" s="26"/>
      <c r="G245" s="26"/>
      <c r="H245" s="27"/>
      <c r="I245" s="27"/>
      <c r="J245" s="27"/>
      <c r="K245" s="27"/>
      <c r="L245" s="27"/>
      <c r="M245" s="27"/>
      <c r="N245" s="27"/>
      <c r="O245" s="27"/>
      <c r="P245" s="27"/>
      <c r="Q245" s="27"/>
      <c r="R245" s="27"/>
      <c r="S245" s="27"/>
    </row>
    <row r="246" s="1" customFormat="1" ht="27" spans="1:19">
      <c r="A246" s="25">
        <v>1</v>
      </c>
      <c r="B246" s="26" t="s">
        <v>801</v>
      </c>
      <c r="C246" s="26" t="s">
        <v>802</v>
      </c>
      <c r="D246" s="25">
        <v>8000</v>
      </c>
      <c r="E246" s="26" t="s">
        <v>162</v>
      </c>
      <c r="F246" s="26" t="s">
        <v>737</v>
      </c>
      <c r="G246" s="26" t="s">
        <v>19</v>
      </c>
      <c r="H246" s="32" t="s">
        <v>20</v>
      </c>
      <c r="I246" s="32" t="s">
        <v>803</v>
      </c>
      <c r="J246" s="32"/>
      <c r="K246" s="32"/>
      <c r="L246" s="32"/>
      <c r="M246" s="4" t="s">
        <v>22</v>
      </c>
      <c r="N246" s="32"/>
      <c r="O246" s="32"/>
      <c r="P246" s="32"/>
      <c r="Q246" s="32"/>
      <c r="R246" s="32"/>
      <c r="S246" s="32"/>
    </row>
    <row r="247" s="1" customFormat="1" ht="13.5" spans="1:19">
      <c r="A247" s="25"/>
      <c r="B247" s="21" t="s">
        <v>804</v>
      </c>
      <c r="C247" s="22">
        <f>COUNTA(C248:C272)</f>
        <v>25</v>
      </c>
      <c r="D247" s="20">
        <f>SUM(D248:D272)</f>
        <v>1185063</v>
      </c>
      <c r="E247" s="26"/>
      <c r="F247" s="26"/>
      <c r="G247" s="26"/>
      <c r="H247" s="27"/>
      <c r="I247" s="27"/>
      <c r="J247" s="27"/>
      <c r="K247" s="27"/>
      <c r="L247" s="27"/>
      <c r="M247" s="27"/>
      <c r="N247" s="27"/>
      <c r="O247" s="27"/>
      <c r="P247" s="27"/>
      <c r="Q247" s="27"/>
      <c r="R247" s="27"/>
      <c r="S247" s="27"/>
    </row>
    <row r="248" s="6" customFormat="1" ht="81" spans="1:13">
      <c r="A248" s="28">
        <v>1</v>
      </c>
      <c r="B248" s="26" t="s">
        <v>805</v>
      </c>
      <c r="C248" s="30" t="s">
        <v>806</v>
      </c>
      <c r="D248" s="28">
        <v>18000</v>
      </c>
      <c r="E248" s="30" t="s">
        <v>807</v>
      </c>
      <c r="F248" s="30" t="s">
        <v>375</v>
      </c>
      <c r="G248" s="30" t="s">
        <v>230</v>
      </c>
      <c r="H248" s="28" t="s">
        <v>20</v>
      </c>
      <c r="I248" s="28" t="s">
        <v>808</v>
      </c>
      <c r="M248" s="5" t="s">
        <v>22</v>
      </c>
    </row>
    <row r="249" s="5" customFormat="1" ht="108" spans="1:13">
      <c r="A249" s="28">
        <v>2</v>
      </c>
      <c r="B249" s="26" t="s">
        <v>809</v>
      </c>
      <c r="C249" s="30" t="s">
        <v>810</v>
      </c>
      <c r="D249" s="28">
        <v>26475</v>
      </c>
      <c r="E249" s="30" t="s">
        <v>811</v>
      </c>
      <c r="F249" s="30" t="s">
        <v>375</v>
      </c>
      <c r="G249" s="30" t="s">
        <v>230</v>
      </c>
      <c r="H249" s="28" t="s">
        <v>20</v>
      </c>
      <c r="I249" s="28" t="s">
        <v>808</v>
      </c>
      <c r="M249" s="5" t="s">
        <v>22</v>
      </c>
    </row>
    <row r="250" s="5" customFormat="1" ht="175.5" spans="1:13">
      <c r="A250" s="28">
        <v>3</v>
      </c>
      <c r="B250" s="26" t="s">
        <v>812</v>
      </c>
      <c r="C250" s="30" t="s">
        <v>813</v>
      </c>
      <c r="D250" s="28">
        <v>35000</v>
      </c>
      <c r="E250" s="30" t="s">
        <v>814</v>
      </c>
      <c r="F250" s="30" t="s">
        <v>32</v>
      </c>
      <c r="G250" s="30" t="s">
        <v>230</v>
      </c>
      <c r="H250" s="28" t="s">
        <v>20</v>
      </c>
      <c r="I250" s="28" t="s">
        <v>808</v>
      </c>
      <c r="M250" s="5" t="s">
        <v>22</v>
      </c>
    </row>
    <row r="251" s="5" customFormat="1" ht="270" spans="1:13">
      <c r="A251" s="28">
        <v>4</v>
      </c>
      <c r="B251" s="26" t="s">
        <v>815</v>
      </c>
      <c r="C251" s="30" t="s">
        <v>816</v>
      </c>
      <c r="D251" s="28">
        <v>45000</v>
      </c>
      <c r="E251" s="30" t="s">
        <v>817</v>
      </c>
      <c r="F251" s="30" t="s">
        <v>818</v>
      </c>
      <c r="G251" s="30" t="s">
        <v>230</v>
      </c>
      <c r="H251" s="28" t="s">
        <v>20</v>
      </c>
      <c r="I251" s="28" t="s">
        <v>808</v>
      </c>
      <c r="M251" s="5" t="s">
        <v>22</v>
      </c>
    </row>
    <row r="252" s="5" customFormat="1" ht="67.5" spans="1:13">
      <c r="A252" s="28">
        <v>5</v>
      </c>
      <c r="B252" s="26" t="s">
        <v>819</v>
      </c>
      <c r="C252" s="30" t="s">
        <v>820</v>
      </c>
      <c r="D252" s="28">
        <v>15000</v>
      </c>
      <c r="E252" s="30" t="s">
        <v>821</v>
      </c>
      <c r="F252" s="30" t="s">
        <v>32</v>
      </c>
      <c r="G252" s="30" t="s">
        <v>230</v>
      </c>
      <c r="H252" s="28" t="s">
        <v>20</v>
      </c>
      <c r="I252" s="28" t="s">
        <v>808</v>
      </c>
      <c r="M252" s="5" t="s">
        <v>22</v>
      </c>
    </row>
    <row r="253" s="5" customFormat="1" ht="54" spans="1:13">
      <c r="A253" s="28">
        <v>6</v>
      </c>
      <c r="B253" s="30" t="s">
        <v>822</v>
      </c>
      <c r="C253" s="30" t="s">
        <v>823</v>
      </c>
      <c r="D253" s="28">
        <v>100000</v>
      </c>
      <c r="E253" s="30" t="s">
        <v>138</v>
      </c>
      <c r="F253" s="30" t="s">
        <v>824</v>
      </c>
      <c r="G253" s="30" t="s">
        <v>140</v>
      </c>
      <c r="H253" s="28" t="s">
        <v>20</v>
      </c>
      <c r="I253" s="28" t="s">
        <v>808</v>
      </c>
      <c r="M253" s="32" t="s">
        <v>22</v>
      </c>
    </row>
    <row r="254" s="5" customFormat="1" ht="54" spans="1:13">
      <c r="A254" s="28">
        <v>7</v>
      </c>
      <c r="B254" s="26" t="s">
        <v>825</v>
      </c>
      <c r="C254" s="30" t="s">
        <v>826</v>
      </c>
      <c r="D254" s="28">
        <v>150000</v>
      </c>
      <c r="E254" s="30" t="s">
        <v>138</v>
      </c>
      <c r="F254" s="30" t="s">
        <v>234</v>
      </c>
      <c r="G254" s="30" t="s">
        <v>140</v>
      </c>
      <c r="H254" s="28" t="s">
        <v>20</v>
      </c>
      <c r="I254" s="28" t="s">
        <v>808</v>
      </c>
      <c r="M254" s="32" t="s">
        <v>22</v>
      </c>
    </row>
    <row r="255" s="5" customFormat="1" ht="54" spans="1:13">
      <c r="A255" s="28">
        <v>8</v>
      </c>
      <c r="B255" s="26" t="s">
        <v>827</v>
      </c>
      <c r="C255" s="30" t="s">
        <v>828</v>
      </c>
      <c r="D255" s="28">
        <v>100000</v>
      </c>
      <c r="E255" s="30" t="s">
        <v>138</v>
      </c>
      <c r="F255" s="30" t="s">
        <v>234</v>
      </c>
      <c r="G255" s="30" t="s">
        <v>140</v>
      </c>
      <c r="H255" s="28" t="s">
        <v>20</v>
      </c>
      <c r="I255" s="28" t="s">
        <v>808</v>
      </c>
      <c r="M255" s="32" t="s">
        <v>22</v>
      </c>
    </row>
    <row r="256" s="5" customFormat="1" ht="54" spans="1:13">
      <c r="A256" s="28">
        <v>9</v>
      </c>
      <c r="B256" s="26" t="s">
        <v>829</v>
      </c>
      <c r="C256" s="30" t="s">
        <v>830</v>
      </c>
      <c r="D256" s="28">
        <v>45000</v>
      </c>
      <c r="E256" s="30" t="s">
        <v>138</v>
      </c>
      <c r="F256" s="30" t="s">
        <v>831</v>
      </c>
      <c r="G256" s="30" t="s">
        <v>140</v>
      </c>
      <c r="H256" s="28" t="s">
        <v>20</v>
      </c>
      <c r="I256" s="28" t="s">
        <v>808</v>
      </c>
      <c r="M256" s="32" t="s">
        <v>22</v>
      </c>
    </row>
    <row r="257" s="5" customFormat="1" ht="40.5" spans="1:13">
      <c r="A257" s="28">
        <v>10</v>
      </c>
      <c r="B257" s="39" t="s">
        <v>832</v>
      </c>
      <c r="C257" s="30" t="s">
        <v>833</v>
      </c>
      <c r="D257" s="28">
        <v>36000</v>
      </c>
      <c r="E257" s="30" t="s">
        <v>834</v>
      </c>
      <c r="F257" s="30" t="s">
        <v>835</v>
      </c>
      <c r="G257" s="30" t="s">
        <v>109</v>
      </c>
      <c r="H257" s="35" t="s">
        <v>20</v>
      </c>
      <c r="I257" s="31" t="s">
        <v>808</v>
      </c>
      <c r="M257" s="5" t="s">
        <v>22</v>
      </c>
    </row>
    <row r="258" s="5" customFormat="1" ht="27" spans="1:13">
      <c r="A258" s="28">
        <v>11</v>
      </c>
      <c r="B258" s="39" t="s">
        <v>836</v>
      </c>
      <c r="C258" s="30" t="s">
        <v>837</v>
      </c>
      <c r="D258" s="28">
        <v>10000</v>
      </c>
      <c r="E258" s="30" t="s">
        <v>838</v>
      </c>
      <c r="F258" s="30" t="s">
        <v>839</v>
      </c>
      <c r="G258" s="30" t="s">
        <v>109</v>
      </c>
      <c r="H258" s="35" t="s">
        <v>20</v>
      </c>
      <c r="I258" s="59" t="s">
        <v>808</v>
      </c>
      <c r="M258" s="5" t="s">
        <v>22</v>
      </c>
    </row>
    <row r="259" s="5" customFormat="1" ht="40.5" spans="1:13">
      <c r="A259" s="28">
        <v>12</v>
      </c>
      <c r="B259" s="38" t="s">
        <v>840</v>
      </c>
      <c r="C259" s="30" t="s">
        <v>841</v>
      </c>
      <c r="D259" s="28">
        <v>15000</v>
      </c>
      <c r="E259" s="30" t="s">
        <v>842</v>
      </c>
      <c r="F259" s="30" t="s">
        <v>843</v>
      </c>
      <c r="G259" s="30" t="s">
        <v>109</v>
      </c>
      <c r="H259" s="35" t="s">
        <v>20</v>
      </c>
      <c r="I259" s="28" t="s">
        <v>808</v>
      </c>
      <c r="M259" s="5" t="s">
        <v>22</v>
      </c>
    </row>
    <row r="260" s="5" customFormat="1" ht="27" spans="1:13">
      <c r="A260" s="28">
        <v>13</v>
      </c>
      <c r="B260" s="34" t="s">
        <v>844</v>
      </c>
      <c r="C260" s="30" t="s">
        <v>845</v>
      </c>
      <c r="D260" s="28">
        <v>5500</v>
      </c>
      <c r="E260" s="30" t="s">
        <v>846</v>
      </c>
      <c r="F260" s="30" t="s">
        <v>847</v>
      </c>
      <c r="G260" s="30" t="s">
        <v>109</v>
      </c>
      <c r="H260" s="35" t="s">
        <v>20</v>
      </c>
      <c r="I260" s="28" t="s">
        <v>808</v>
      </c>
      <c r="M260" s="5" t="s">
        <v>22</v>
      </c>
    </row>
    <row r="261" s="5" customFormat="1" ht="94.5" spans="1:13">
      <c r="A261" s="28">
        <v>14</v>
      </c>
      <c r="B261" s="29" t="s">
        <v>848</v>
      </c>
      <c r="C261" s="30" t="s">
        <v>849</v>
      </c>
      <c r="D261" s="28">
        <v>300000</v>
      </c>
      <c r="E261" s="30" t="s">
        <v>850</v>
      </c>
      <c r="F261" s="30" t="s">
        <v>851</v>
      </c>
      <c r="G261" s="30" t="s">
        <v>19</v>
      </c>
      <c r="H261" s="31" t="s">
        <v>20</v>
      </c>
      <c r="I261" s="46" t="s">
        <v>808</v>
      </c>
      <c r="M261" s="4" t="s">
        <v>22</v>
      </c>
    </row>
    <row r="262" s="5" customFormat="1" ht="67.5" spans="1:13">
      <c r="A262" s="28">
        <v>15</v>
      </c>
      <c r="B262" s="29" t="s">
        <v>852</v>
      </c>
      <c r="C262" s="30" t="s">
        <v>853</v>
      </c>
      <c r="D262" s="28">
        <v>100000</v>
      </c>
      <c r="E262" s="30" t="s">
        <v>162</v>
      </c>
      <c r="F262" s="30" t="s">
        <v>737</v>
      </c>
      <c r="G262" s="30" t="s">
        <v>19</v>
      </c>
      <c r="H262" s="31" t="s">
        <v>20</v>
      </c>
      <c r="I262" s="46" t="s">
        <v>808</v>
      </c>
      <c r="M262" s="4" t="s">
        <v>22</v>
      </c>
    </row>
    <row r="263" s="5" customFormat="1" ht="162" spans="1:13">
      <c r="A263" s="28">
        <v>16</v>
      </c>
      <c r="B263" s="26" t="s">
        <v>854</v>
      </c>
      <c r="C263" s="30" t="s">
        <v>855</v>
      </c>
      <c r="D263" s="28">
        <v>18530</v>
      </c>
      <c r="E263" s="30" t="s">
        <v>856</v>
      </c>
      <c r="F263" s="30" t="s">
        <v>857</v>
      </c>
      <c r="G263" s="30" t="s">
        <v>437</v>
      </c>
      <c r="H263" s="28" t="s">
        <v>20</v>
      </c>
      <c r="I263" s="28" t="s">
        <v>808</v>
      </c>
      <c r="M263" s="32" t="s">
        <v>22</v>
      </c>
    </row>
    <row r="264" s="5" customFormat="1" ht="162" spans="1:13">
      <c r="A264" s="28">
        <v>17</v>
      </c>
      <c r="B264" s="26" t="s">
        <v>858</v>
      </c>
      <c r="C264" s="30" t="s">
        <v>859</v>
      </c>
      <c r="D264" s="28">
        <v>6000</v>
      </c>
      <c r="E264" s="30" t="s">
        <v>156</v>
      </c>
      <c r="F264" s="30" t="s">
        <v>248</v>
      </c>
      <c r="G264" s="30" t="s">
        <v>158</v>
      </c>
      <c r="H264" s="28" t="s">
        <v>20</v>
      </c>
      <c r="I264" s="28" t="s">
        <v>808</v>
      </c>
      <c r="M264" s="4" t="s">
        <v>22</v>
      </c>
    </row>
    <row r="265" s="5" customFormat="1" ht="40.5" spans="1:13">
      <c r="A265" s="28">
        <v>18</v>
      </c>
      <c r="B265" s="30" t="s">
        <v>860</v>
      </c>
      <c r="C265" s="30" t="s">
        <v>861</v>
      </c>
      <c r="D265" s="28">
        <v>10000</v>
      </c>
      <c r="E265" s="30" t="s">
        <v>66</v>
      </c>
      <c r="F265" s="30" t="s">
        <v>799</v>
      </c>
      <c r="G265" s="30" t="s">
        <v>68</v>
      </c>
      <c r="H265" s="33" t="s">
        <v>20</v>
      </c>
      <c r="I265" s="28" t="s">
        <v>808</v>
      </c>
      <c r="M265" s="5" t="s">
        <v>22</v>
      </c>
    </row>
    <row r="266" s="5" customFormat="1" ht="121.5" spans="1:13">
      <c r="A266" s="28">
        <v>19</v>
      </c>
      <c r="B266" s="30" t="s">
        <v>862</v>
      </c>
      <c r="C266" s="30" t="s">
        <v>863</v>
      </c>
      <c r="D266" s="28">
        <v>30000</v>
      </c>
      <c r="E266" s="30" t="s">
        <v>864</v>
      </c>
      <c r="F266" s="30" t="s">
        <v>865</v>
      </c>
      <c r="G266" s="30" t="s">
        <v>40</v>
      </c>
      <c r="H266" s="33" t="s">
        <v>20</v>
      </c>
      <c r="I266" s="28" t="s">
        <v>808</v>
      </c>
      <c r="M266" s="4" t="s">
        <v>22</v>
      </c>
    </row>
    <row r="267" s="5" customFormat="1" ht="81" spans="1:13">
      <c r="A267" s="28">
        <v>20</v>
      </c>
      <c r="B267" s="30" t="s">
        <v>866</v>
      </c>
      <c r="C267" s="30" t="s">
        <v>867</v>
      </c>
      <c r="D267" s="28">
        <v>11858</v>
      </c>
      <c r="E267" s="30" t="s">
        <v>868</v>
      </c>
      <c r="F267" s="30" t="s">
        <v>869</v>
      </c>
      <c r="G267" s="30" t="s">
        <v>40</v>
      </c>
      <c r="H267" s="33" t="s">
        <v>20</v>
      </c>
      <c r="I267" s="30" t="s">
        <v>808</v>
      </c>
      <c r="M267" s="4" t="s">
        <v>22</v>
      </c>
    </row>
    <row r="268" s="5" customFormat="1" ht="108" spans="1:13">
      <c r="A268" s="28">
        <v>21</v>
      </c>
      <c r="B268" s="26" t="s">
        <v>870</v>
      </c>
      <c r="C268" s="30" t="s">
        <v>871</v>
      </c>
      <c r="D268" s="28">
        <v>5200</v>
      </c>
      <c r="E268" s="30" t="s">
        <v>872</v>
      </c>
      <c r="F268" s="30" t="s">
        <v>873</v>
      </c>
      <c r="G268" s="30" t="s">
        <v>78</v>
      </c>
      <c r="H268" s="28" t="s">
        <v>20</v>
      </c>
      <c r="I268" s="28" t="s">
        <v>808</v>
      </c>
      <c r="M268" s="4" t="s">
        <v>22</v>
      </c>
    </row>
    <row r="269" s="5" customFormat="1" ht="67.5" spans="1:13">
      <c r="A269" s="28">
        <v>22</v>
      </c>
      <c r="B269" s="26" t="s">
        <v>874</v>
      </c>
      <c r="C269" s="30" t="s">
        <v>875</v>
      </c>
      <c r="D269" s="28">
        <v>5500</v>
      </c>
      <c r="E269" s="30" t="s">
        <v>876</v>
      </c>
      <c r="F269" s="30" t="s">
        <v>877</v>
      </c>
      <c r="G269" s="30" t="s">
        <v>78</v>
      </c>
      <c r="H269" s="28" t="s">
        <v>20</v>
      </c>
      <c r="I269" s="28" t="s">
        <v>808</v>
      </c>
      <c r="M269" s="4" t="s">
        <v>22</v>
      </c>
    </row>
    <row r="270" s="5" customFormat="1" ht="40.5" spans="1:13">
      <c r="A270" s="28">
        <v>23</v>
      </c>
      <c r="B270" s="26" t="s">
        <v>878</v>
      </c>
      <c r="C270" s="30" t="s">
        <v>879</v>
      </c>
      <c r="D270" s="28">
        <v>60000</v>
      </c>
      <c r="E270" s="30" t="s">
        <v>66</v>
      </c>
      <c r="F270" s="30" t="s">
        <v>167</v>
      </c>
      <c r="G270" s="30" t="s">
        <v>168</v>
      </c>
      <c r="H270" s="45" t="s">
        <v>20</v>
      </c>
      <c r="I270" s="48" t="s">
        <v>808</v>
      </c>
      <c r="M270" s="4" t="s">
        <v>22</v>
      </c>
    </row>
    <row r="271" s="5" customFormat="1" ht="40.5" spans="1:13">
      <c r="A271" s="28">
        <v>24</v>
      </c>
      <c r="B271" s="30" t="s">
        <v>880</v>
      </c>
      <c r="C271" s="30" t="s">
        <v>881</v>
      </c>
      <c r="D271" s="28">
        <v>17000</v>
      </c>
      <c r="E271" s="30" t="s">
        <v>882</v>
      </c>
      <c r="F271" s="30" t="s">
        <v>206</v>
      </c>
      <c r="G271" s="30" t="s">
        <v>883</v>
      </c>
      <c r="H271" s="28" t="s">
        <v>20</v>
      </c>
      <c r="I271" s="49" t="s">
        <v>808</v>
      </c>
      <c r="M271" s="4" t="s">
        <v>22</v>
      </c>
    </row>
    <row r="272" s="5" customFormat="1" ht="81" spans="1:13">
      <c r="A272" s="28">
        <v>25</v>
      </c>
      <c r="B272" s="30" t="s">
        <v>884</v>
      </c>
      <c r="C272" s="30" t="s">
        <v>885</v>
      </c>
      <c r="D272" s="28">
        <v>20000</v>
      </c>
      <c r="E272" s="30" t="s">
        <v>886</v>
      </c>
      <c r="F272" s="30" t="s">
        <v>207</v>
      </c>
      <c r="G272" s="30" t="s">
        <v>207</v>
      </c>
      <c r="H272" s="28" t="s">
        <v>20</v>
      </c>
      <c r="I272" s="49" t="s">
        <v>808</v>
      </c>
      <c r="M272" s="32" t="s">
        <v>22</v>
      </c>
    </row>
    <row r="273" s="1" customFormat="1" ht="13.5" spans="1:19">
      <c r="A273" s="25"/>
      <c r="B273" s="21" t="s">
        <v>887</v>
      </c>
      <c r="C273" s="22">
        <f>SUM(C274,C285,C289,C291)</f>
        <v>15</v>
      </c>
      <c r="D273" s="20">
        <f>SUM(D274,D285,D289,D291)</f>
        <v>2365597.03</v>
      </c>
      <c r="E273" s="26"/>
      <c r="F273" s="26"/>
      <c r="G273" s="26"/>
      <c r="H273" s="27"/>
      <c r="I273" s="27"/>
      <c r="J273" s="27"/>
      <c r="K273" s="27"/>
      <c r="L273" s="27"/>
      <c r="M273" s="27"/>
      <c r="N273" s="27"/>
      <c r="O273" s="27"/>
      <c r="P273" s="27"/>
      <c r="Q273" s="27"/>
      <c r="R273" s="27"/>
      <c r="S273" s="27"/>
    </row>
    <row r="274" s="1" customFormat="1" ht="13.5" spans="1:19">
      <c r="A274" s="25"/>
      <c r="B274" s="21" t="s">
        <v>888</v>
      </c>
      <c r="C274" s="22">
        <f>COUNTA(C275:C284)</f>
        <v>10</v>
      </c>
      <c r="D274" s="20">
        <f>SUM(D275:D284)</f>
        <v>2203308</v>
      </c>
      <c r="E274" s="26"/>
      <c r="F274" s="26"/>
      <c r="G274" s="26"/>
      <c r="H274" s="27"/>
      <c r="I274" s="27"/>
      <c r="J274" s="27"/>
      <c r="K274" s="27"/>
      <c r="L274" s="27"/>
      <c r="M274" s="27"/>
      <c r="N274" s="27"/>
      <c r="O274" s="27"/>
      <c r="P274" s="27"/>
      <c r="Q274" s="27"/>
      <c r="R274" s="27"/>
      <c r="S274" s="27"/>
    </row>
    <row r="275" s="7" customFormat="1" ht="67.5" spans="1:13">
      <c r="A275" s="28">
        <v>1</v>
      </c>
      <c r="B275" s="26" t="s">
        <v>889</v>
      </c>
      <c r="C275" s="30" t="s">
        <v>890</v>
      </c>
      <c r="D275" s="28">
        <v>24000</v>
      </c>
      <c r="E275" s="30" t="s">
        <v>891</v>
      </c>
      <c r="F275" s="30" t="s">
        <v>375</v>
      </c>
      <c r="G275" s="30" t="s">
        <v>230</v>
      </c>
      <c r="H275" s="28" t="s">
        <v>20</v>
      </c>
      <c r="I275" s="28" t="s">
        <v>892</v>
      </c>
      <c r="M275" s="5" t="s">
        <v>22</v>
      </c>
    </row>
    <row r="276" s="7" customFormat="1" ht="81" spans="1:13">
      <c r="A276" s="28">
        <v>2</v>
      </c>
      <c r="B276" s="26" t="s">
        <v>893</v>
      </c>
      <c r="C276" s="30" t="s">
        <v>894</v>
      </c>
      <c r="D276" s="28">
        <v>23000</v>
      </c>
      <c r="E276" s="30" t="s">
        <v>895</v>
      </c>
      <c r="F276" s="30" t="s">
        <v>375</v>
      </c>
      <c r="G276" s="30" t="s">
        <v>230</v>
      </c>
      <c r="H276" s="28" t="s">
        <v>20</v>
      </c>
      <c r="I276" s="28" t="s">
        <v>892</v>
      </c>
      <c r="M276" s="5" t="s">
        <v>22</v>
      </c>
    </row>
    <row r="277" s="7" customFormat="1" ht="54" spans="1:13">
      <c r="A277" s="28">
        <v>3</v>
      </c>
      <c r="B277" s="34" t="s">
        <v>896</v>
      </c>
      <c r="C277" s="30" t="s">
        <v>897</v>
      </c>
      <c r="D277" s="28">
        <v>110000</v>
      </c>
      <c r="E277" s="30" t="s">
        <v>898</v>
      </c>
      <c r="F277" s="30" t="s">
        <v>899</v>
      </c>
      <c r="G277" s="30" t="s">
        <v>109</v>
      </c>
      <c r="H277" s="35" t="s">
        <v>20</v>
      </c>
      <c r="I277" s="47" t="s">
        <v>892</v>
      </c>
      <c r="M277" s="5" t="s">
        <v>22</v>
      </c>
    </row>
    <row r="278" s="5" customFormat="1" ht="243" spans="1:13">
      <c r="A278" s="28">
        <v>4</v>
      </c>
      <c r="B278" s="34" t="s">
        <v>900</v>
      </c>
      <c r="C278" s="30" t="s">
        <v>901</v>
      </c>
      <c r="D278" s="28">
        <v>15000</v>
      </c>
      <c r="E278" s="30" t="s">
        <v>902</v>
      </c>
      <c r="F278" s="30" t="s">
        <v>903</v>
      </c>
      <c r="G278" s="30" t="s">
        <v>109</v>
      </c>
      <c r="H278" s="35" t="s">
        <v>20</v>
      </c>
      <c r="I278" s="35" t="s">
        <v>892</v>
      </c>
      <c r="M278" s="5" t="s">
        <v>22</v>
      </c>
    </row>
    <row r="279" s="5" customFormat="1" ht="162" spans="1:13">
      <c r="A279" s="28">
        <v>5</v>
      </c>
      <c r="B279" s="57" t="s">
        <v>904</v>
      </c>
      <c r="C279" s="30" t="s">
        <v>905</v>
      </c>
      <c r="D279" s="28">
        <v>5000</v>
      </c>
      <c r="E279" s="30" t="s">
        <v>902</v>
      </c>
      <c r="F279" s="30" t="s">
        <v>906</v>
      </c>
      <c r="G279" s="30" t="s">
        <v>109</v>
      </c>
      <c r="H279" s="35" t="s">
        <v>20</v>
      </c>
      <c r="I279" s="58" t="s">
        <v>892</v>
      </c>
      <c r="M279" s="5" t="s">
        <v>22</v>
      </c>
    </row>
    <row r="280" s="5" customFormat="1" ht="94.5" spans="1:13">
      <c r="A280" s="28">
        <v>6</v>
      </c>
      <c r="B280" s="60" t="s">
        <v>907</v>
      </c>
      <c r="C280" s="30" t="s">
        <v>908</v>
      </c>
      <c r="D280" s="28">
        <v>5000</v>
      </c>
      <c r="E280" s="30" t="s">
        <v>902</v>
      </c>
      <c r="F280" s="30" t="s">
        <v>906</v>
      </c>
      <c r="G280" s="30" t="s">
        <v>109</v>
      </c>
      <c r="H280" s="35" t="s">
        <v>20</v>
      </c>
      <c r="I280" s="58" t="s">
        <v>892</v>
      </c>
      <c r="M280" s="5" t="s">
        <v>22</v>
      </c>
    </row>
    <row r="281" s="5" customFormat="1" ht="108" spans="1:13">
      <c r="A281" s="28">
        <v>7</v>
      </c>
      <c r="B281" s="57" t="s">
        <v>909</v>
      </c>
      <c r="C281" s="30" t="s">
        <v>910</v>
      </c>
      <c r="D281" s="28">
        <v>5000</v>
      </c>
      <c r="E281" s="30" t="s">
        <v>902</v>
      </c>
      <c r="F281" s="30" t="s">
        <v>911</v>
      </c>
      <c r="G281" s="30" t="s">
        <v>109</v>
      </c>
      <c r="H281" s="35" t="s">
        <v>20</v>
      </c>
      <c r="I281" s="58" t="s">
        <v>892</v>
      </c>
      <c r="M281" s="5" t="s">
        <v>22</v>
      </c>
    </row>
    <row r="282" s="5" customFormat="1" ht="175.5" spans="1:13">
      <c r="A282" s="28">
        <v>8</v>
      </c>
      <c r="B282" s="29" t="s">
        <v>912</v>
      </c>
      <c r="C282" s="30" t="s">
        <v>913</v>
      </c>
      <c r="D282" s="28">
        <v>9476</v>
      </c>
      <c r="E282" s="30" t="s">
        <v>914</v>
      </c>
      <c r="F282" s="30" t="s">
        <v>174</v>
      </c>
      <c r="G282" s="30" t="s">
        <v>19</v>
      </c>
      <c r="H282" s="31" t="s">
        <v>20</v>
      </c>
      <c r="I282" s="46" t="s">
        <v>892</v>
      </c>
      <c r="M282" s="4" t="s">
        <v>22</v>
      </c>
    </row>
    <row r="283" s="5" customFormat="1" ht="67.5" spans="1:13">
      <c r="A283" s="28">
        <v>9</v>
      </c>
      <c r="B283" s="26" t="s">
        <v>915</v>
      </c>
      <c r="C283" s="30" t="s">
        <v>916</v>
      </c>
      <c r="D283" s="28">
        <v>2000000</v>
      </c>
      <c r="E283" s="30" t="s">
        <v>917</v>
      </c>
      <c r="F283" s="30" t="s">
        <v>918</v>
      </c>
      <c r="G283" s="30" t="s">
        <v>437</v>
      </c>
      <c r="H283" s="28" t="s">
        <v>20</v>
      </c>
      <c r="I283" s="28" t="s">
        <v>892</v>
      </c>
      <c r="M283" s="32" t="s">
        <v>22</v>
      </c>
    </row>
    <row r="284" s="5" customFormat="1" ht="94.5" spans="1:13">
      <c r="A284" s="28">
        <v>10</v>
      </c>
      <c r="B284" s="30" t="s">
        <v>919</v>
      </c>
      <c r="C284" s="30" t="s">
        <v>920</v>
      </c>
      <c r="D284" s="28">
        <v>6832</v>
      </c>
      <c r="E284" s="30" t="s">
        <v>162</v>
      </c>
      <c r="F284" s="30" t="s">
        <v>921</v>
      </c>
      <c r="G284" s="30" t="s">
        <v>40</v>
      </c>
      <c r="H284" s="33" t="s">
        <v>20</v>
      </c>
      <c r="I284" s="28" t="s">
        <v>892</v>
      </c>
      <c r="M284" s="4" t="s">
        <v>22</v>
      </c>
    </row>
    <row r="285" s="1" customFormat="1" ht="13.5" spans="1:19">
      <c r="A285" s="25"/>
      <c r="B285" s="61" t="s">
        <v>922</v>
      </c>
      <c r="C285" s="22">
        <f>COUNTA(C286:C288)</f>
        <v>3</v>
      </c>
      <c r="D285" s="20">
        <f>SUM(D286:D288)</f>
        <v>129489.03</v>
      </c>
      <c r="E285" s="26"/>
      <c r="F285" s="26"/>
      <c r="G285" s="26"/>
      <c r="H285" s="27"/>
      <c r="I285" s="27"/>
      <c r="J285" s="27"/>
      <c r="K285" s="27"/>
      <c r="L285" s="27"/>
      <c r="M285" s="27"/>
      <c r="N285" s="27"/>
      <c r="O285" s="27"/>
      <c r="P285" s="27"/>
      <c r="Q285" s="27"/>
      <c r="R285" s="27"/>
      <c r="S285" s="27"/>
    </row>
    <row r="286" s="5" customFormat="1" ht="54" spans="1:13">
      <c r="A286" s="28">
        <v>1</v>
      </c>
      <c r="B286" s="30" t="s">
        <v>923</v>
      </c>
      <c r="C286" s="30" t="s">
        <v>924</v>
      </c>
      <c r="D286" s="28">
        <v>23359</v>
      </c>
      <c r="E286" s="30" t="s">
        <v>223</v>
      </c>
      <c r="F286" s="30" t="s">
        <v>224</v>
      </c>
      <c r="G286" s="30" t="s">
        <v>40</v>
      </c>
      <c r="H286" s="33" t="s">
        <v>20</v>
      </c>
      <c r="I286" s="28" t="s">
        <v>925</v>
      </c>
      <c r="M286" s="4" t="s">
        <v>22</v>
      </c>
    </row>
    <row r="287" s="8" customFormat="1" ht="40.5" spans="1:13">
      <c r="A287" s="28">
        <v>2</v>
      </c>
      <c r="B287" s="30" t="s">
        <v>926</v>
      </c>
      <c r="C287" s="30" t="s">
        <v>927</v>
      </c>
      <c r="D287" s="28">
        <v>97263.58</v>
      </c>
      <c r="E287" s="30" t="s">
        <v>928</v>
      </c>
      <c r="F287" s="30" t="s">
        <v>929</v>
      </c>
      <c r="G287" s="30" t="s">
        <v>282</v>
      </c>
      <c r="H287" s="28" t="s">
        <v>20</v>
      </c>
      <c r="I287" s="28" t="s">
        <v>925</v>
      </c>
      <c r="M287" s="5" t="s">
        <v>22</v>
      </c>
    </row>
    <row r="288" s="8" customFormat="1" ht="67.5" spans="1:13">
      <c r="A288" s="28">
        <v>3</v>
      </c>
      <c r="B288" s="30" t="s">
        <v>930</v>
      </c>
      <c r="C288" s="30" t="s">
        <v>931</v>
      </c>
      <c r="D288" s="28">
        <v>8866.45</v>
      </c>
      <c r="E288" s="30" t="s">
        <v>932</v>
      </c>
      <c r="F288" s="30" t="s">
        <v>929</v>
      </c>
      <c r="G288" s="30" t="s">
        <v>282</v>
      </c>
      <c r="H288" s="28" t="s">
        <v>20</v>
      </c>
      <c r="I288" s="28" t="s">
        <v>925</v>
      </c>
      <c r="M288" s="5" t="s">
        <v>22</v>
      </c>
    </row>
    <row r="289" s="1" customFormat="1" ht="13.5" spans="1:19">
      <c r="A289" s="25"/>
      <c r="B289" s="61" t="s">
        <v>933</v>
      </c>
      <c r="C289" s="22">
        <f>COUNTA(C290)</f>
        <v>1</v>
      </c>
      <c r="D289" s="20">
        <f>SUM(D290)</f>
        <v>20000</v>
      </c>
      <c r="E289" s="26"/>
      <c r="F289" s="26"/>
      <c r="G289" s="26"/>
      <c r="H289" s="27"/>
      <c r="I289" s="27"/>
      <c r="J289" s="27"/>
      <c r="K289" s="27"/>
      <c r="L289" s="27"/>
      <c r="M289" s="27"/>
      <c r="N289" s="27"/>
      <c r="O289" s="27"/>
      <c r="P289" s="27"/>
      <c r="Q289" s="27"/>
      <c r="R289" s="27"/>
      <c r="S289" s="27"/>
    </row>
    <row r="290" s="1" customFormat="1" ht="40.5" spans="1:19">
      <c r="A290" s="25">
        <v>1</v>
      </c>
      <c r="B290" s="26" t="s">
        <v>934</v>
      </c>
      <c r="C290" s="26" t="s">
        <v>935</v>
      </c>
      <c r="D290" s="25">
        <v>20000</v>
      </c>
      <c r="E290" s="26" t="s">
        <v>936</v>
      </c>
      <c r="F290" s="26" t="s">
        <v>937</v>
      </c>
      <c r="G290" s="26" t="s">
        <v>109</v>
      </c>
      <c r="H290" s="32" t="s">
        <v>20</v>
      </c>
      <c r="I290" s="32" t="s">
        <v>938</v>
      </c>
      <c r="J290" s="32"/>
      <c r="K290" s="32"/>
      <c r="L290" s="32"/>
      <c r="M290" s="5" t="s">
        <v>22</v>
      </c>
      <c r="N290" s="32"/>
      <c r="O290" s="32"/>
      <c r="P290" s="32"/>
      <c r="Q290" s="32"/>
      <c r="R290" s="32"/>
      <c r="S290" s="32"/>
    </row>
    <row r="291" s="1" customFormat="1" ht="13.5" spans="1:19">
      <c r="A291" s="25"/>
      <c r="B291" s="61" t="s">
        <v>939</v>
      </c>
      <c r="C291" s="22">
        <f>COUNTA(C292)</f>
        <v>1</v>
      </c>
      <c r="D291" s="20">
        <f>SUM(D292)</f>
        <v>12800</v>
      </c>
      <c r="E291" s="26"/>
      <c r="F291" s="26"/>
      <c r="G291" s="26"/>
      <c r="H291" s="27"/>
      <c r="I291" s="27"/>
      <c r="J291" s="27"/>
      <c r="K291" s="27"/>
      <c r="L291" s="27"/>
      <c r="M291" s="27"/>
      <c r="N291" s="27"/>
      <c r="O291" s="27"/>
      <c r="P291" s="27"/>
      <c r="Q291" s="27"/>
      <c r="R291" s="27"/>
      <c r="S291" s="27"/>
    </row>
    <row r="292" s="1" customFormat="1" ht="67.5" spans="1:19">
      <c r="A292" s="25">
        <v>1</v>
      </c>
      <c r="B292" s="26" t="s">
        <v>940</v>
      </c>
      <c r="C292" s="26" t="s">
        <v>941</v>
      </c>
      <c r="D292" s="25">
        <v>12800</v>
      </c>
      <c r="E292" s="26" t="s">
        <v>876</v>
      </c>
      <c r="F292" s="26" t="s">
        <v>942</v>
      </c>
      <c r="G292" s="26" t="s">
        <v>78</v>
      </c>
      <c r="H292" s="32" t="s">
        <v>20</v>
      </c>
      <c r="I292" s="32" t="s">
        <v>943</v>
      </c>
      <c r="J292" s="32"/>
      <c r="K292" s="32"/>
      <c r="L292" s="32"/>
      <c r="M292" s="4" t="s">
        <v>22</v>
      </c>
      <c r="N292" s="32"/>
      <c r="O292" s="32"/>
      <c r="P292" s="32"/>
      <c r="Q292" s="32"/>
      <c r="R292" s="32"/>
      <c r="S292" s="32"/>
    </row>
  </sheetData>
  <autoFilter ref="A1:T292">
    <extLst/>
  </autoFilter>
  <mergeCells count="4">
    <mergeCell ref="A1:B1"/>
    <mergeCell ref="A2:G2"/>
    <mergeCell ref="A3:C3"/>
    <mergeCell ref="F3:G3"/>
  </mergeCells>
  <conditionalFormatting sqref="B43">
    <cfRule type="duplicateValues" dxfId="0" priority="29"/>
  </conditionalFormatting>
  <conditionalFormatting sqref="B229">
    <cfRule type="duplicateValues" dxfId="0" priority="25"/>
  </conditionalFormatting>
  <conditionalFormatting sqref="B230">
    <cfRule type="duplicateValues" dxfId="0" priority="26"/>
  </conditionalFormatting>
  <conditionalFormatting sqref="B231">
    <cfRule type="duplicateValues" dxfId="0" priority="2"/>
  </conditionalFormatting>
  <conditionalFormatting sqref="B232">
    <cfRule type="duplicateValues" dxfId="0" priority="3"/>
  </conditionalFormatting>
  <conditionalFormatting sqref="B245">
    <cfRule type="duplicateValues" dxfId="0" priority="9"/>
  </conditionalFormatting>
  <conditionalFormatting sqref="B9:B10">
    <cfRule type="duplicateValues" dxfId="0" priority="8"/>
  </conditionalFormatting>
  <conditionalFormatting sqref="B18:B25">
    <cfRule type="duplicateValues" dxfId="0" priority="17"/>
  </conditionalFormatting>
  <conditionalFormatting sqref="B28:B32">
    <cfRule type="duplicateValues" dxfId="0" priority="27"/>
  </conditionalFormatting>
  <conditionalFormatting sqref="B34:B35">
    <cfRule type="duplicateValues" dxfId="0" priority="11"/>
  </conditionalFormatting>
  <conditionalFormatting sqref="B37:B40">
    <cfRule type="duplicateValues" dxfId="0" priority="16"/>
  </conditionalFormatting>
  <conditionalFormatting sqref="B45:B46">
    <cfRule type="duplicateValues" dxfId="0" priority="10"/>
  </conditionalFormatting>
  <conditionalFormatting sqref="B48:B50">
    <cfRule type="duplicateValues" dxfId="0" priority="13"/>
  </conditionalFormatting>
  <conditionalFormatting sqref="B53:B65">
    <cfRule type="duplicateValues" dxfId="0" priority="31"/>
  </conditionalFormatting>
  <conditionalFormatting sqref="B67:B69">
    <cfRule type="duplicateValues" dxfId="0" priority="24"/>
  </conditionalFormatting>
  <conditionalFormatting sqref="B71:B87">
    <cfRule type="duplicateValues" dxfId="0" priority="20"/>
  </conditionalFormatting>
  <conditionalFormatting sqref="B91:B99">
    <cfRule type="duplicateValues" dxfId="0" priority="1"/>
  </conditionalFormatting>
  <conditionalFormatting sqref="B105:B113">
    <cfRule type="duplicateValues" dxfId="0" priority="30"/>
  </conditionalFormatting>
  <conditionalFormatting sqref="B115:B121">
    <cfRule type="duplicateValues" dxfId="0" priority="4"/>
  </conditionalFormatting>
  <conditionalFormatting sqref="B123:B150">
    <cfRule type="duplicateValues" dxfId="0" priority="18"/>
  </conditionalFormatting>
  <conditionalFormatting sqref="B153:B155">
    <cfRule type="duplicateValues" dxfId="0" priority="15"/>
  </conditionalFormatting>
  <conditionalFormatting sqref="B158:B172">
    <cfRule type="duplicateValues" dxfId="0" priority="12"/>
  </conditionalFormatting>
  <conditionalFormatting sqref="B174:B185">
    <cfRule type="duplicateValues" dxfId="0" priority="22"/>
  </conditionalFormatting>
  <conditionalFormatting sqref="B187:B198">
    <cfRule type="duplicateValues" dxfId="0" priority="28"/>
  </conditionalFormatting>
  <conditionalFormatting sqref="B200:B220">
    <cfRule type="duplicateValues" dxfId="0" priority="19"/>
  </conditionalFormatting>
  <conditionalFormatting sqref="B224:B228">
    <cfRule type="duplicateValues" dxfId="0" priority="21"/>
  </conditionalFormatting>
  <conditionalFormatting sqref="B235:B238">
    <cfRule type="duplicateValues" dxfId="0" priority="7"/>
  </conditionalFormatting>
  <conditionalFormatting sqref="B240:B244">
    <cfRule type="duplicateValues" dxfId="0" priority="6"/>
  </conditionalFormatting>
  <conditionalFormatting sqref="B248:B272">
    <cfRule type="duplicateValues" dxfId="0" priority="14"/>
  </conditionalFormatting>
  <conditionalFormatting sqref="B275:B284">
    <cfRule type="duplicateValues" dxfId="0" priority="23"/>
  </conditionalFormatting>
  <conditionalFormatting sqref="B286:B288">
    <cfRule type="duplicateValues" dxfId="0" priority="5"/>
  </conditionalFormatting>
  <conditionalFormatting sqref="B4:B8 B273:B274 B233:B234 B186 B221:B223 B199 B289:B292 B173 B156:B157 B285 B246:B247 B239 B151:B152 B122 B100:B104 B114 B88:B90 B41:B42 B44 B70 B66 B51:B52 B47 B36 B33 B26:B27 B11:B17">
    <cfRule type="duplicateValues" dxfId="0" priority="33"/>
  </conditionalFormatting>
  <printOptions horizontalCentered="1"/>
  <pageMargins left="0.161111111111111" right="0.161111111111111" top="0.708333333333333" bottom="0.550694444444444" header="0.511805555555556" footer="0.118055555555556"/>
  <pageSetup paperSize="9" scale="92" orientation="landscape" useFirstPageNumber="1" horizontalDpi="600" verticalDpi="600"/>
  <headerFooter alignWithMargins="0" scaleWithDoc="0">
    <oddFooter>&amp;C&amp;14—  &amp;P  —</oddFooter>
  </headerFooter>
  <rowBreaks count="2" manualBreakCount="2">
    <brk id="232" max="6" man="1"/>
    <brk id="240" max="6" man="1"/>
  </rowBreaks>
</worksheet>
</file>

<file path=docProps/app.xml><?xml version="1.0" encoding="utf-8"?>
<Properties xmlns="http://schemas.openxmlformats.org/officeDocument/2006/extended-properties" xmlns:vt="http://schemas.openxmlformats.org/officeDocument/2006/docPropsVTypes">
  <Company>Lenovo</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杨淑玲</dc:creator>
  <cp:lastModifiedBy>Administrator</cp:lastModifiedBy>
  <dcterms:created xsi:type="dcterms:W3CDTF">2018-04-10T03:16:00Z</dcterms:created>
  <cp:lastPrinted>2018-06-09T02:32:00Z</cp:lastPrinted>
  <dcterms:modified xsi:type="dcterms:W3CDTF">2023-11-10T07:41:27Z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2052-11.8.2.12055</vt:lpwstr>
  </property>
  <property fmtid="{D5CDD505-2E9C-101B-9397-08002B2CF9AE}" pid="3" name="ICV">
    <vt:lpwstr>B8431FF8818B40BFAD144496589B1719</vt:lpwstr>
  </property>
</Properties>
</file>