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3"/>
  </bookViews>
  <sheets>
    <sheet name="桂林市汇总" sheetId="19" r:id="rId1"/>
    <sheet name="全州县" sheetId="20" r:id="rId2"/>
    <sheet name="平乐县" sheetId="21" r:id="rId3"/>
    <sheet name="资源县" sheetId="22" r:id="rId4"/>
    <sheet name="灵川县" sheetId="23" r:id="rId5"/>
    <sheet name="兴安县" sheetId="24" r:id="rId6"/>
    <sheet name="雁山区" sheetId="25" r:id="rId7"/>
    <sheet name="永福县" sheetId="26" r:id="rId8"/>
    <sheet name="恭城县" sheetId="27" r:id="rId9"/>
    <sheet name="荔浦市" sheetId="28" r:id="rId10"/>
    <sheet name="阳朔县" sheetId="29" r:id="rId11"/>
    <sheet name="龙胜县" sheetId="30" r:id="rId12"/>
    <sheet name="灌阳县" sheetId="31" r:id="rId13"/>
    <sheet name="临桂区" sheetId="32" r:id="rId14"/>
  </sheets>
  <definedNames>
    <definedName name="_xlnm.Print_Titles" localSheetId="0">桂林市汇总!$4:$5</definedName>
  </definedNames>
  <calcPr calcId="144525" concurrentCalc="0"/>
</workbook>
</file>

<file path=xl/sharedStrings.xml><?xml version="1.0" encoding="utf-8"?>
<sst xmlns="http://schemas.openxmlformats.org/spreadsheetml/2006/main" count="696" uniqueCount="123">
  <si>
    <t>附件</t>
  </si>
  <si>
    <t>2021年财政专项扶贫资金安排、拨付及支出情况表</t>
  </si>
  <si>
    <t>填报单位：桂林市扶贫开发办公室</t>
  </si>
  <si>
    <t>填报日期：2021年3月31日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</si>
  <si>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</si>
  <si>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</si>
  <si>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</si>
  <si>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</si>
  <si>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</si>
  <si>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</si>
  <si>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</si>
  <si>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</si>
  <si>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</si>
  <si>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</si>
  <si>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</si>
  <si>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</si>
  <si>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</si>
  <si>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</si>
  <si>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</si>
  <si>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</si>
  <si>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（二）省本级本年度预算安排数</t>
  </si>
  <si>
    <t xml:space="preserve">      截止到本月底拨付到县</t>
  </si>
  <si>
    <t>（三）市本级本年度预算安排数</t>
  </si>
  <si>
    <t>（四）县本级本年度预算安排数</t>
  </si>
  <si>
    <t>二、县级账面上年度及以前结转结余扶贫资金数（该数为上年底数，本年为固定值）</t>
  </si>
  <si>
    <t>三、支出进度</t>
  </si>
  <si>
    <t>其中：（1）上年度及以前年度结转结余数支出进度</t>
  </si>
  <si>
    <t xml:space="preserve">      (2)本年度资金支出进度</t>
  </si>
  <si>
    <t>四、截至本月底县级账面上扶贫资金数</t>
  </si>
  <si>
    <t xml:space="preserve">    其中:（1）上年度及以前年度结转结余数 （该数为上年底数减去截至目前使用数）</t>
  </si>
  <si>
    <t xml:space="preserve">         (2)本年度资金账上余额数</t>
  </si>
  <si>
    <t>填表人：吕红星</t>
  </si>
  <si>
    <t>审核人：张志坚</t>
  </si>
  <si>
    <t>注：1.如项目审批权限下放到市一级，不计入上表，请另备注说明。
2.请各市于每月结束后3日内上报本地区月报表。
3.各市按时将市本级和所辖各县电子表和盖章件发送至zjc@fpb.gxzf.gov.cn。</t>
  </si>
  <si>
    <t>2021年度财政专项扶贫资金安排、拨付及支出情况表(3月)</t>
  </si>
  <si>
    <t>填报单位：全州县扶贫办</t>
  </si>
  <si>
    <t xml:space="preserve"> 填报日期：2021年3月29日</t>
  </si>
  <si>
    <t>备注</t>
  </si>
  <si>
    <t xml:space="preserve"> </t>
  </si>
  <si>
    <t>填表人：唐忠春</t>
  </si>
  <si>
    <t>联系电话：4831908</t>
  </si>
  <si>
    <t>审核人：廖文盛</t>
  </si>
  <si>
    <t>联系电话：4829779</t>
  </si>
  <si>
    <t xml:space="preserve">注：1.如项目审批权限下放到市一级，不计入上表，请另备注说明。
2.请各市于每月结束后3日内上报本地区月报表。
3.各市按时将市本级和所辖各县电子表和盖章件发送至zjc@fpb.gxzf.gov.cn。
</t>
  </si>
  <si>
    <t xml:space="preserve">   </t>
  </si>
  <si>
    <t>2021年度财政专项扶贫资金安排、拨付及支出情况表</t>
  </si>
  <si>
    <r>
      <rPr>
        <sz val="10"/>
        <rFont val="宋体"/>
        <charset val="134"/>
      </rPr>
      <t>填报单位：</t>
    </r>
    <r>
      <rPr>
        <sz val="10"/>
        <color rgb="FF000000"/>
        <rFont val="楷体"/>
        <charset val="134"/>
      </rPr>
      <t>平乐县扶贫开发办公室</t>
    </r>
  </si>
  <si>
    <t xml:space="preserve">  填报日期：2021年 03月 31日</t>
  </si>
  <si>
    <t xml:space="preserve">                                   </t>
  </si>
  <si>
    <t>少数民族发展
资金</t>
  </si>
  <si>
    <t>国有贫困林场
资金</t>
  </si>
  <si>
    <t>国有贫困农场
资金</t>
  </si>
  <si>
    <t>此项为（一）、（二）、（三）、（四）的合计数</t>
  </si>
  <si>
    <t>参照国扶系统数填写</t>
  </si>
  <si>
    <t xml:space="preserve">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</si>
  <si>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</si>
  <si>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</t>
  </si>
  <si>
    <t xml:space="preserve">                                                                                             </t>
  </si>
  <si>
    <t>中央资金的项目审批权限均下放到县。由县级填写，市级审核汇总。</t>
  </si>
  <si>
    <t xml:space="preserve">                                       </t>
  </si>
  <si>
    <t>此项由市级根据预算草案、本级政府批复、人大批复等文件依据如实填写。</t>
  </si>
  <si>
    <t xml:space="preserve">已实际下达到县的资金数。由县级填写，市级审核汇总。
</t>
  </si>
  <si>
    <t>此项由县级根据预算草案、本级政府批复、人大批复等文件依据如实填写，并录入国扶系统。</t>
  </si>
  <si>
    <t>此项为2020年度财政专项扶贫资金绩效评价各市县上报的结转结余数，在2021年全年为固定值。由县级填写，市级审核汇总。
资金下达到市级的结转结余支出情况请单独报送。</t>
  </si>
  <si>
    <t>此项此项为（1）和（2）之和，填写的是国库支出数，由县级填写，市级审核汇总。请各县务必与财政部门沟通，核准后填报。</t>
  </si>
  <si>
    <t>0</t>
  </si>
  <si>
    <t>此项为（1）和（2）之和，由县级填，市级审核汇总。</t>
  </si>
  <si>
    <t>1、此项为 “二、县级账面上年度及以前结转结余扶贫资金数”减去截至目前使用数。由县级填写，市级审核汇总。
2、其中在规定时间内的质量保证金</t>
  </si>
  <si>
    <t>此项为截止目前2021年资金的账面余额数。由县级填写市级审核汇总。</t>
  </si>
  <si>
    <t>填表人：蒋闽西</t>
  </si>
  <si>
    <t>审核人：莫友冬</t>
  </si>
  <si>
    <t>请各市县按要求填写联系人及联系方式以便及时复核、校对有关数据。</t>
  </si>
  <si>
    <r>
      <rPr>
        <sz val="9"/>
        <color rgb="FF000000"/>
        <rFont val="楷体"/>
        <charset val="134"/>
      </rPr>
      <t>注：1.如项目审批权限下放到市一级，不计入上表，请另备注说明。
2.截至本月底县级账面上扶贫资金数=中央资金截止本月底拨付到县+自治区资金截止本月底拨付到县+市级资金截止本月底拨付到县+县本级年度预算安排数+上年及以前结转结余扶贫资金数-支出进度
3.支出率的计算方式为：“本年度资金支出进度”/（中央资金截止本月底拨付到县+自治区资金截止本月底拨付到县+市级资金截止本月底拨付到县+县本级年度预算安排数）
4.当月下达到县的资金在次月计算其投入和支出。
5.请各市县扶贫部门与财政部门沟通核准数据后填报。
6.各市按时将市本级和所辖各县电子表和盖章件发送至</t>
    </r>
    <r>
      <rPr>
        <sz val="9"/>
        <color rgb="FF000000"/>
        <rFont val="Times New Roman"/>
        <charset val="134"/>
      </rPr>
      <t>zijinchu@126.com</t>
    </r>
    <r>
      <rPr>
        <sz val="9"/>
        <color rgb="FF000000"/>
        <rFont val="楷体"/>
        <charset val="134"/>
      </rPr>
      <t>。</t>
    </r>
  </si>
  <si>
    <t>填报单位：资源县扶贫开发办公室</t>
  </si>
  <si>
    <t xml:space="preserve">  填报日期：2021年3月30日</t>
  </si>
  <si>
    <t>填表人：周春娟</t>
  </si>
  <si>
    <t>审核人：全金连</t>
  </si>
  <si>
    <t>填报单位：灵川县扶贫开发办公室</t>
  </si>
  <si>
    <t>此项为2019年度财政专项扶贫资金绩效评价各市县上报的结转结余数，在2020年全年为固定值。由县级填写，市级审核汇总。
资金下达到市级的结转结余支出情况请单独报送。</t>
  </si>
  <si>
    <t>此项为截止目前2020年资金的账面余额数。由县级填写市级审核汇总。</t>
  </si>
  <si>
    <t>填表人：蒋洪云</t>
  </si>
  <si>
    <t>审核人：唐于辉</t>
  </si>
  <si>
    <r>
      <rPr>
        <sz val="12"/>
        <color theme="1"/>
        <rFont val="楷体"/>
        <charset val="134"/>
      </rPr>
      <t>注：1.如项目审批权限下放到市一级，不计入上表，请另备注说明。
2.截至本月底县级账面上扶贫资金数=中央资金截止本月底拨付到县+自治区资金截止本月底拨付到县+市级资金截止本月底拨付到县+县本级年度预算安排数+上年及以前结转结余扶贫资金数-支出进度
3.支出率的计算方式为：“本年度资金支出进度”/（中央资金截止本月底拨付到县+自治区资金截止本月底拨付到县+市级资金截止本月底拨付到县+县本级年度预算安排数）
4.当月下达到县的资金在次月计算其投入和支出。
5.请各市县扶贫部门与财政部门沟通核准数据后填报。
6.各市按时将市本级和所辖各县电子表和盖章件发送至</t>
    </r>
    <r>
      <rPr>
        <sz val="12"/>
        <color theme="1"/>
        <rFont val="Times New Roman"/>
        <charset val="134"/>
      </rPr>
      <t>zijinchu@126.com</t>
    </r>
    <r>
      <rPr>
        <sz val="12"/>
        <color theme="1"/>
        <rFont val="楷体"/>
        <charset val="134"/>
      </rPr>
      <t xml:space="preserve">。
</t>
    </r>
  </si>
  <si>
    <t>填报单位：</t>
  </si>
  <si>
    <t xml:space="preserve">  填报日期：2021年3月29日</t>
  </si>
  <si>
    <t>填表人：侯新玲</t>
  </si>
  <si>
    <t>审核人：欧阳元培</t>
  </si>
  <si>
    <t>注：1.如项目审批权限下放到市一级，不计入上表，请另备注说明。
2.截至本月底县级账面上扶贫资金数=中央资金截止本月底拨付到县+自治区资金截止本月底拨付到县+市级资金截止本月底拨付到县+县本级年度预算安排数+上年及以前结转结余扶贫资金数-支出进度
3.支出率的计算方式为：“本年度资金支出进度”/（中央资金截止本月底拨付到县+自治区资金截止本月底拨付到县+市级资金截止本月底拨付到县+县本级年度预算安排数）
4.当月下达到县的资金在次月计算其投入和支出。
5.请各市县扶贫部门与财政部门沟通核准数据后填报。
6</t>
  </si>
  <si>
    <t>填报单位：桂林市雁山区扶贫开发办公室</t>
  </si>
  <si>
    <t xml:space="preserve">  填报日期：2021年3月31日</t>
  </si>
  <si>
    <t>此项由市级根据预算草案、本级政府批复、人大批复等文件依据如实填写</t>
  </si>
  <si>
    <t>填表人：黄国玮</t>
  </si>
  <si>
    <t>审核人：陶纯</t>
  </si>
  <si>
    <t>填报单位：永福县扶贫办</t>
  </si>
  <si>
    <t>填报日期：2021年03月30日</t>
  </si>
  <si>
    <t>填表人：卫荣璀</t>
  </si>
  <si>
    <t>审核人：莫双平、唐建安</t>
  </si>
  <si>
    <t>填报单位：恭城瑶族自治县扶贫开发办公室</t>
  </si>
  <si>
    <t>填表人：舒焕娟</t>
  </si>
  <si>
    <t>联系电话：8359631</t>
  </si>
  <si>
    <t>审核人：黎春良</t>
  </si>
  <si>
    <t>联系电话：8217380</t>
  </si>
  <si>
    <t>填报单位：荔浦市扶贫开发办公室</t>
  </si>
  <si>
    <t xml:space="preserve">1、此项为 “二、县级账面上年度及以前结转结余扶贫资金数”减去截至目前使用数。由县级填写，市级审核汇总。
</t>
  </si>
  <si>
    <t>填表人：曾祥龙</t>
  </si>
  <si>
    <t>审核人：邓媚方</t>
  </si>
  <si>
    <t>填报单位：阳朔县扶贫开发办公室                      填报日期：2021年  3 月 28 日</t>
  </si>
  <si>
    <t>填表人：陈烨</t>
  </si>
  <si>
    <t>审核人：邱小明</t>
  </si>
  <si>
    <t>填报单位：龙胜各族自治县扶贫开发办公室</t>
  </si>
  <si>
    <t>此项为2019年度财政专项扶贫资金绩效评价各市县上报的结转结余数，在2020年全年为固定值。由县级填写，市级审核汇总。资金下达到市级的结转结余支出情况请单独报送。</t>
  </si>
  <si>
    <t>填表人：赵杨</t>
  </si>
  <si>
    <t>审核人：张拓</t>
  </si>
  <si>
    <t>灌阳县2021年度3月份财政专项扶贫资金安排、拨付及支出情况表</t>
  </si>
  <si>
    <t>填报单位：灌阳县扶贫开发办公室</t>
  </si>
  <si>
    <t>其中:（1）上年度及以前年度结转结余数 （该数为上年底数减去截至目前使用数）</t>
  </si>
  <si>
    <t>(2)本年度资金账上余额数</t>
  </si>
  <si>
    <t>填表人：邓远生</t>
  </si>
  <si>
    <t>审核人：陈桂斌</t>
  </si>
  <si>
    <t>2021年度财政专项扶贫资金安排、拨付及支出情况表（3月）</t>
  </si>
  <si>
    <t>填报单位：临桂区扶贫办</t>
  </si>
  <si>
    <t>填表人：欧阳丽</t>
  </si>
  <si>
    <r>
      <rPr>
        <sz val="12"/>
        <color theme="1"/>
        <rFont val="楷体"/>
        <charset val="134"/>
      </rPr>
      <t>注：1.如项目审批权限下放到市一级，不计入上表，请另备注说明。
2.请各市于每月结束后3日内上报本地区月报表。。
3.各市按时将市本级和所辖各县电子表和盖章件发送至</t>
    </r>
    <r>
      <rPr>
        <sz val="12"/>
        <color theme="1"/>
        <rFont val="Times New Roman"/>
        <charset val="134"/>
      </rPr>
      <t>zijinchu@126.com</t>
    </r>
    <r>
      <rPr>
        <sz val="12"/>
        <color theme="1"/>
        <rFont val="楷体"/>
        <charset val="134"/>
      </rPr>
      <t xml:space="preserve">。
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</si>
</sst>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.00;[Red]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.0000_ "/>
    <numFmt numFmtId="179" formatCode="0.000_ "/>
    <numFmt numFmtId="180" formatCode="0.000_);[Red]\(0.000\)"/>
    <numFmt numFmtId="181" formatCode="0_ "/>
  </numFmts>
  <fonts count="5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134"/>
    </font>
    <font>
      <sz val="12"/>
      <color theme="1"/>
      <name val="楷体"/>
      <charset val="134"/>
    </font>
    <font>
      <b/>
      <sz val="12"/>
      <color theme="1"/>
      <name val="楷体"/>
      <charset val="134"/>
    </font>
    <font>
      <b/>
      <sz val="12"/>
      <color indexed="8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1"/>
      <name val="楷体"/>
      <charset val="134"/>
    </font>
    <font>
      <sz val="11"/>
      <color indexed="8"/>
      <name val="Times New Roman"/>
      <charset val="0"/>
    </font>
    <font>
      <sz val="14"/>
      <color indexed="8"/>
      <name val="黑体"/>
      <charset val="134"/>
    </font>
    <font>
      <sz val="22"/>
      <color indexed="8"/>
      <name val="Times New Roman"/>
      <charset val="0"/>
    </font>
    <font>
      <sz val="12"/>
      <color indexed="8"/>
      <name val="楷体"/>
      <charset val="134"/>
    </font>
    <font>
      <sz val="11"/>
      <color indexed="8"/>
      <name val="楷体"/>
      <charset val="134"/>
    </font>
    <font>
      <sz val="12"/>
      <color indexed="8"/>
      <name val="Times New Roman"/>
      <charset val="0"/>
    </font>
    <font>
      <sz val="11"/>
      <color theme="1"/>
      <name val="楷体"/>
      <charset val="134"/>
    </font>
    <font>
      <sz val="11"/>
      <color rgb="FF000000"/>
      <name val="Times New Roman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2"/>
      <color rgb="FF000000"/>
      <name val="楷体"/>
      <charset val="134"/>
    </font>
    <font>
      <b/>
      <sz val="9"/>
      <color rgb="FF000000"/>
      <name val="楷体"/>
      <charset val="134"/>
    </font>
    <font>
      <sz val="11"/>
      <color rgb="FF000000"/>
      <name val="楷体"/>
      <charset val="134"/>
    </font>
    <font>
      <sz val="9"/>
      <color rgb="FF000000"/>
      <name val="楷体"/>
      <charset val="134"/>
    </font>
    <font>
      <sz val="9"/>
      <color rgb="FF000000"/>
      <name val="Times New Roman"/>
      <charset val="134"/>
    </font>
    <font>
      <sz val="11"/>
      <color indexed="8"/>
      <name val="Times New Roman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楷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楷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49" fillId="7" borderId="7" applyNumberFormat="0" applyAlignment="0" applyProtection="0">
      <alignment vertical="center"/>
    </xf>
    <xf numFmtId="0" fontId="42" fillId="18" borderId="8" applyNumberForma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5" fillId="0" borderId="0"/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5" fillId="0" borderId="0"/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0" fillId="0" borderId="0">
      <alignment vertical="center"/>
    </xf>
    <xf numFmtId="0" fontId="45" fillId="0" borderId="0"/>
  </cellStyleXfs>
  <cellXfs count="1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Alignment="1">
      <alignment vertical="center" wrapText="1"/>
    </xf>
    <xf numFmtId="0" fontId="5" fillId="2" borderId="0" xfId="0" applyNumberFormat="1" applyFont="1" applyFill="1" applyAlignment="1">
      <alignment horizontal="justify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0" fontId="5" fillId="0" borderId="0" xfId="0" applyNumberFormat="1" applyFont="1" applyFill="1" applyAlignment="1">
      <alignment horizontal="justify" vertical="center" wrapText="1"/>
    </xf>
    <xf numFmtId="0" fontId="1" fillId="2" borderId="0" xfId="0" applyFont="1" applyFill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vertical="center" wrapText="1"/>
    </xf>
    <xf numFmtId="0" fontId="5" fillId="2" borderId="0" xfId="0" applyNumberFormat="1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vertical="center" wrapText="1"/>
    </xf>
    <xf numFmtId="179" fontId="1" fillId="0" borderId="0" xfId="0" applyNumberFormat="1" applyFont="1" applyFill="1">
      <alignment vertical="center"/>
    </xf>
    <xf numFmtId="179" fontId="2" fillId="0" borderId="0" xfId="0" applyNumberFormat="1" applyFont="1" applyFill="1">
      <alignment vertical="center"/>
    </xf>
    <xf numFmtId="179" fontId="3" fillId="0" borderId="0" xfId="0" applyNumberFormat="1" applyFont="1" applyFill="1" applyAlignment="1">
      <alignment horizontal="center" vertical="center" wrapText="1"/>
    </xf>
    <xf numFmtId="179" fontId="4" fillId="0" borderId="0" xfId="0" applyNumberFormat="1" applyFont="1" applyFill="1" applyAlignment="1">
      <alignment horizontal="center" vertical="center" wrapText="1"/>
    </xf>
    <xf numFmtId="179" fontId="5" fillId="0" borderId="0" xfId="0" applyNumberFormat="1" applyFont="1" applyFill="1" applyAlignment="1">
      <alignment horizontal="left" vertical="center" wrapText="1"/>
    </xf>
    <xf numFmtId="179" fontId="5" fillId="0" borderId="0" xfId="0" applyNumberFormat="1" applyFont="1" applyFill="1" applyAlignment="1">
      <alignment horizontal="right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179" fontId="5" fillId="0" borderId="0" xfId="0" applyNumberFormat="1" applyFont="1" applyFill="1" applyAlignment="1">
      <alignment vertical="center" wrapText="1"/>
    </xf>
    <xf numFmtId="179" fontId="8" fillId="0" borderId="0" xfId="0" applyNumberFormat="1" applyFont="1" applyFill="1" applyAlignment="1">
      <alignment vertical="center" wrapText="1"/>
    </xf>
    <xf numFmtId="179" fontId="5" fillId="0" borderId="0" xfId="0" applyNumberFormat="1" applyFont="1" applyFill="1" applyAlignment="1">
      <alignment horizontal="justify" vertical="center" wrapText="1"/>
    </xf>
    <xf numFmtId="179" fontId="10" fillId="0" borderId="0" xfId="0" applyNumberFormat="1" applyFont="1" applyFill="1" applyBorder="1" applyAlignment="1">
      <alignment vertical="center" wrapText="1"/>
    </xf>
    <xf numFmtId="179" fontId="10" fillId="0" borderId="0" xfId="0" applyNumberFormat="1" applyFont="1" applyFill="1" applyAlignment="1">
      <alignment vertical="center" wrapText="1"/>
    </xf>
    <xf numFmtId="179" fontId="1" fillId="0" borderId="0" xfId="0" applyNumberFormat="1" applyFont="1" applyFill="1" applyAlignment="1">
      <alignment wrapText="1"/>
    </xf>
    <xf numFmtId="179" fontId="11" fillId="0" borderId="0" xfId="0" applyNumberFormat="1" applyFont="1" applyFill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10" fontId="1" fillId="0" borderId="0" xfId="0" applyNumberFormat="1" applyFont="1" applyFill="1">
      <alignment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right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178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8" fillId="3" borderId="1" xfId="0" applyNumberFormat="1" applyFont="1" applyFill="1" applyBorder="1" applyAlignment="1">
      <alignment vertical="center" wrapText="1"/>
    </xf>
    <xf numFmtId="178" fontId="18" fillId="3" borderId="1" xfId="0" applyNumberFormat="1" applyFont="1" applyFill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18" fillId="3" borderId="0" xfId="0" applyNumberFormat="1" applyFont="1" applyFill="1" applyBorder="1" applyAlignment="1">
      <alignment horizontal="justify" vertical="center" wrapText="1"/>
    </xf>
    <xf numFmtId="178" fontId="18" fillId="3" borderId="0" xfId="0" applyNumberFormat="1" applyFont="1" applyFill="1" applyBorder="1" applyAlignment="1">
      <alignment horizontal="justify" vertical="center" wrapText="1"/>
    </xf>
    <xf numFmtId="0" fontId="20" fillId="0" borderId="0" xfId="0" applyNumberFormat="1" applyFont="1" applyFill="1" applyBorder="1" applyAlignment="1">
      <alignment vertical="center" wrapText="1"/>
    </xf>
    <xf numFmtId="178" fontId="20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wrapText="1"/>
    </xf>
    <xf numFmtId="0" fontId="21" fillId="0" borderId="0" xfId="0" applyNumberFormat="1" applyFont="1" applyFill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Alignment="1">
      <alignment horizontal="justify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181" fontId="28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7" fillId="5" borderId="1" xfId="0" applyFont="1" applyFill="1" applyBorder="1" applyAlignment="1">
      <alignment vertical="center" wrapText="1"/>
    </xf>
    <xf numFmtId="177" fontId="28" fillId="5" borderId="1" xfId="0" applyNumberFormat="1" applyFont="1" applyFill="1" applyBorder="1" applyAlignment="1">
      <alignment horizontal="center" vertical="center" wrapText="1"/>
    </xf>
    <xf numFmtId="177" fontId="29" fillId="5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7" fontId="26" fillId="5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9" fillId="5" borderId="0" xfId="0" applyFont="1" applyFill="1" applyAlignment="1">
      <alignment horizontal="justify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wrapText="1"/>
    </xf>
    <xf numFmtId="0" fontId="30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3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8" fillId="0" borderId="0" xfId="0" applyNumberFormat="1" applyFont="1" applyFill="1" applyAlignment="1">
      <alignment horizontal="left" vertical="center" wrapText="1"/>
    </xf>
    <xf numFmtId="0" fontId="18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horizontal="right" vertical="center"/>
    </xf>
    <xf numFmtId="181" fontId="8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4 3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14 16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54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常规 10 2" xfId="52"/>
    <cellStyle name="60% - 强调文字颜色 6" xfId="53" builtinId="52"/>
    <cellStyle name="常规 100" xfId="54"/>
    <cellStyle name="常规 11" xfId="55"/>
    <cellStyle name="常规 11 2" xfId="56"/>
    <cellStyle name="常规 14" xfId="57"/>
    <cellStyle name="常规 2" xfId="58"/>
    <cellStyle name="常规 58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8"/>
  <sheetViews>
    <sheetView showZeros="0" topLeftCell="A19" workbookViewId="0">
      <selection activeCell="B27" sqref="B27:C27"/>
    </sheetView>
  </sheetViews>
  <sheetFormatPr defaultColWidth="9" defaultRowHeight="15" outlineLevelCol="7"/>
  <cols>
    <col min="1" max="1" width="31.125" style="135" customWidth="1"/>
    <col min="2" max="2" width="17.25" style="135" customWidth="1"/>
    <col min="3" max="3" width="16.875" style="135" customWidth="1"/>
    <col min="4" max="4" width="15.25" style="135" customWidth="1"/>
    <col min="5" max="5" width="14.5" style="135" customWidth="1"/>
    <col min="6" max="7" width="13.125" style="135" customWidth="1"/>
    <col min="8" max="8" width="32.125" style="135" customWidth="1"/>
    <col min="9" max="16384" width="9" style="135"/>
  </cols>
  <sheetData>
    <row r="1" ht="18.75" spans="1:1">
      <c r="A1" s="136" t="s">
        <v>0</v>
      </c>
    </row>
    <row r="2" ht="51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ht="37" customHeight="1" spans="1:8">
      <c r="A3" s="137" t="s">
        <v>2</v>
      </c>
      <c r="B3" s="137"/>
      <c r="C3" s="137" t="s">
        <v>3</v>
      </c>
      <c r="D3" s="137"/>
      <c r="E3" s="138"/>
      <c r="F3" s="138"/>
      <c r="G3" s="138"/>
      <c r="H3" s="139" t="s">
        <v>4</v>
      </c>
    </row>
    <row r="4" ht="29.1" customHeight="1" spans="1:8">
      <c r="A4" s="81"/>
      <c r="B4" s="81" t="s">
        <v>5</v>
      </c>
      <c r="C4" s="81" t="s">
        <v>6</v>
      </c>
      <c r="D4" s="81"/>
      <c r="E4" s="81"/>
      <c r="F4" s="81"/>
      <c r="G4" s="81"/>
      <c r="H4" s="83" t="s">
        <v>7</v>
      </c>
    </row>
    <row r="5" ht="35.1" customHeight="1" spans="1:8">
      <c r="A5" s="81"/>
      <c r="B5" s="81"/>
      <c r="C5" s="81" t="s">
        <v>8</v>
      </c>
      <c r="D5" s="81" t="s">
        <v>9</v>
      </c>
      <c r="E5" s="81" t="s">
        <v>10</v>
      </c>
      <c r="F5" s="81" t="s">
        <v>11</v>
      </c>
      <c r="G5" s="81" t="s">
        <v>12</v>
      </c>
      <c r="H5" s="83"/>
    </row>
    <row r="6" ht="39.95" customHeight="1" spans="1:8">
      <c r="A6" s="11" t="s">
        <v>13</v>
      </c>
      <c r="B6" s="86">
        <f>SUM(C6+E6+F6)</f>
        <v>72859</v>
      </c>
      <c r="C6" s="86">
        <v>69716</v>
      </c>
      <c r="D6" s="85"/>
      <c r="E6" s="86">
        <v>2923</v>
      </c>
      <c r="F6" s="140">
        <v>220</v>
      </c>
      <c r="G6" s="85"/>
      <c r="H6" s="141"/>
    </row>
    <row r="7" ht="39.95" customHeight="1" spans="1:8">
      <c r="A7" s="87" t="s">
        <v>14</v>
      </c>
      <c r="B7" s="86">
        <f>SUM(C7+E7+F7)</f>
        <v>41525</v>
      </c>
      <c r="C7" s="86">
        <v>38382</v>
      </c>
      <c r="D7" s="85"/>
      <c r="E7" s="86">
        <v>2923</v>
      </c>
      <c r="F7" s="140">
        <v>220</v>
      </c>
      <c r="G7" s="85"/>
      <c r="H7" s="142"/>
    </row>
    <row r="8" ht="39.95" customHeight="1" spans="1:8">
      <c r="A8" s="87" t="s">
        <v>15</v>
      </c>
      <c r="B8" s="86">
        <f t="shared" ref="B7:B26" si="0">SUM(C8+E8+F8)</f>
        <v>41525</v>
      </c>
      <c r="C8" s="86">
        <v>38382</v>
      </c>
      <c r="D8" s="85"/>
      <c r="E8" s="86">
        <v>2923</v>
      </c>
      <c r="F8" s="140">
        <v>220</v>
      </c>
      <c r="G8" s="85"/>
      <c r="H8" s="141"/>
    </row>
    <row r="9" ht="39.95" customHeight="1" spans="1:8">
      <c r="A9" s="87" t="s">
        <v>16</v>
      </c>
      <c r="B9" s="86">
        <f t="shared" si="0"/>
        <v>41525</v>
      </c>
      <c r="C9" s="86">
        <v>38382</v>
      </c>
      <c r="D9" s="85"/>
      <c r="E9" s="86">
        <v>2923</v>
      </c>
      <c r="F9" s="140">
        <v>220</v>
      </c>
      <c r="G9" s="85"/>
      <c r="H9" s="143"/>
    </row>
    <row r="10" ht="39.95" customHeight="1" spans="1:8">
      <c r="A10" s="87" t="s">
        <v>17</v>
      </c>
      <c r="B10" s="86">
        <f t="shared" si="0"/>
        <v>0</v>
      </c>
      <c r="C10" s="85"/>
      <c r="D10" s="85"/>
      <c r="E10" s="86"/>
      <c r="F10" s="140"/>
      <c r="G10" s="85"/>
      <c r="H10" s="143"/>
    </row>
    <row r="11" ht="39.95" customHeight="1" spans="1:8">
      <c r="A11" s="87" t="s">
        <v>16</v>
      </c>
      <c r="B11" s="86">
        <f t="shared" si="0"/>
        <v>0</v>
      </c>
      <c r="C11" s="85"/>
      <c r="D11" s="85"/>
      <c r="E11" s="86"/>
      <c r="F11" s="140"/>
      <c r="G11" s="85"/>
      <c r="H11" s="143"/>
    </row>
    <row r="12" ht="39.95" customHeight="1" spans="1:8">
      <c r="A12" s="87" t="s">
        <v>18</v>
      </c>
      <c r="B12" s="86">
        <f t="shared" si="0"/>
        <v>0</v>
      </c>
      <c r="C12" s="144"/>
      <c r="D12" s="85"/>
      <c r="E12" s="85"/>
      <c r="F12" s="145"/>
      <c r="G12" s="85"/>
      <c r="H12" s="143"/>
    </row>
    <row r="13" ht="39.95" customHeight="1" spans="1:8">
      <c r="A13" s="87" t="s">
        <v>16</v>
      </c>
      <c r="B13" s="86">
        <f t="shared" si="0"/>
        <v>0</v>
      </c>
      <c r="C13" s="144"/>
      <c r="D13" s="85"/>
      <c r="E13" s="85"/>
      <c r="F13" s="145"/>
      <c r="G13" s="85"/>
      <c r="H13" s="143"/>
    </row>
    <row r="14" ht="39.95" customHeight="1" spans="1:8">
      <c r="A14" s="87" t="s">
        <v>19</v>
      </c>
      <c r="B14" s="86">
        <f t="shared" si="0"/>
        <v>41525</v>
      </c>
      <c r="C14" s="86">
        <v>38382</v>
      </c>
      <c r="D14" s="85"/>
      <c r="E14" s="86">
        <v>2923</v>
      </c>
      <c r="F14" s="140">
        <v>220</v>
      </c>
      <c r="G14" s="85"/>
      <c r="H14" s="143"/>
    </row>
    <row r="15" ht="39.95" customHeight="1" spans="1:8">
      <c r="A15" s="87" t="s">
        <v>20</v>
      </c>
      <c r="B15" s="86">
        <f t="shared" si="0"/>
        <v>28568</v>
      </c>
      <c r="C15" s="86">
        <v>28568</v>
      </c>
      <c r="D15" s="85"/>
      <c r="E15" s="85"/>
      <c r="F15" s="145"/>
      <c r="G15" s="85"/>
      <c r="H15" s="143"/>
    </row>
    <row r="16" ht="39.95" customHeight="1" spans="1:8">
      <c r="A16" s="87" t="s">
        <v>21</v>
      </c>
      <c r="B16" s="86">
        <f t="shared" si="0"/>
        <v>28568</v>
      </c>
      <c r="C16" s="86">
        <v>28568</v>
      </c>
      <c r="D16" s="85"/>
      <c r="E16" s="85"/>
      <c r="F16" s="145"/>
      <c r="G16" s="85"/>
      <c r="H16" s="143"/>
    </row>
    <row r="17" ht="39.95" customHeight="1" spans="1:8">
      <c r="A17" s="87" t="s">
        <v>22</v>
      </c>
      <c r="B17" s="86">
        <f t="shared" si="0"/>
        <v>0</v>
      </c>
      <c r="C17" s="85"/>
      <c r="D17" s="85"/>
      <c r="E17" s="85"/>
      <c r="F17" s="145"/>
      <c r="G17" s="85"/>
      <c r="H17" s="143"/>
    </row>
    <row r="18" ht="39.95" customHeight="1" spans="1:8">
      <c r="A18" s="87" t="s">
        <v>21</v>
      </c>
      <c r="B18" s="86">
        <f t="shared" si="0"/>
        <v>0</v>
      </c>
      <c r="C18" s="85"/>
      <c r="D18" s="85"/>
      <c r="E18" s="85"/>
      <c r="F18" s="145"/>
      <c r="G18" s="85"/>
      <c r="H18" s="143"/>
    </row>
    <row r="19" ht="39.95" customHeight="1" spans="1:8">
      <c r="A19" s="87" t="s">
        <v>23</v>
      </c>
      <c r="B19" s="86">
        <f t="shared" si="0"/>
        <v>2766</v>
      </c>
      <c r="C19" s="86">
        <v>2766</v>
      </c>
      <c r="D19" s="85"/>
      <c r="E19" s="85"/>
      <c r="F19" s="145"/>
      <c r="G19" s="85"/>
      <c r="H19" s="143"/>
    </row>
    <row r="20" ht="62.1" customHeight="1" spans="1:8">
      <c r="A20" s="11" t="s">
        <v>24</v>
      </c>
      <c r="B20" s="84">
        <f t="shared" si="0"/>
        <v>1980.517</v>
      </c>
      <c r="C20" s="84">
        <v>1915.256</v>
      </c>
      <c r="D20" s="85"/>
      <c r="E20" s="146">
        <v>60.728</v>
      </c>
      <c r="F20" s="66">
        <v>4.533</v>
      </c>
      <c r="G20" s="85"/>
      <c r="H20" s="143"/>
    </row>
    <row r="21" ht="44.1" customHeight="1" spans="1:8">
      <c r="A21" s="11" t="s">
        <v>25</v>
      </c>
      <c r="B21" s="84">
        <f t="shared" si="0"/>
        <v>4453.1774</v>
      </c>
      <c r="C21" s="84">
        <v>4449.4874</v>
      </c>
      <c r="D21" s="84"/>
      <c r="E21" s="84">
        <v>3.69</v>
      </c>
      <c r="F21" s="66"/>
      <c r="G21" s="85"/>
      <c r="H21" s="143"/>
    </row>
    <row r="22" ht="44.1" customHeight="1" spans="1:8">
      <c r="A22" s="87" t="s">
        <v>26</v>
      </c>
      <c r="B22" s="84">
        <f t="shared" si="0"/>
        <v>405.477</v>
      </c>
      <c r="C22" s="84">
        <v>401.787</v>
      </c>
      <c r="D22" s="85"/>
      <c r="E22" s="146">
        <v>3.69</v>
      </c>
      <c r="F22" s="66"/>
      <c r="G22" s="85"/>
      <c r="H22" s="143"/>
    </row>
    <row r="23" ht="44.1" customHeight="1" spans="1:8">
      <c r="A23" s="87" t="s">
        <v>27</v>
      </c>
      <c r="B23" s="84">
        <f t="shared" si="0"/>
        <v>4047.7004</v>
      </c>
      <c r="C23" s="84">
        <v>4047.7004</v>
      </c>
      <c r="D23" s="85"/>
      <c r="E23" s="146"/>
      <c r="F23" s="66"/>
      <c r="G23" s="85"/>
      <c r="H23" s="143"/>
    </row>
    <row r="24" ht="44.1" customHeight="1" spans="1:8">
      <c r="A24" s="11" t="s">
        <v>28</v>
      </c>
      <c r="B24" s="84">
        <f t="shared" si="0"/>
        <v>70386.3396</v>
      </c>
      <c r="C24" s="84">
        <v>67181.7686</v>
      </c>
      <c r="D24" s="84">
        <f>SUM(D25+D26)</f>
        <v>0</v>
      </c>
      <c r="E24" s="84">
        <f>SUM(E25+E26)</f>
        <v>2980.038</v>
      </c>
      <c r="F24" s="146">
        <f>SUM(F25+F26)</f>
        <v>224.533</v>
      </c>
      <c r="G24" s="85"/>
      <c r="H24" s="143"/>
    </row>
    <row r="25" ht="50.1" customHeight="1" spans="1:8">
      <c r="A25" s="87" t="s">
        <v>29</v>
      </c>
      <c r="B25" s="84">
        <f t="shared" si="0"/>
        <v>1575.04</v>
      </c>
      <c r="C25" s="84">
        <v>1513.469</v>
      </c>
      <c r="D25" s="85"/>
      <c r="E25" s="146">
        <v>57.038</v>
      </c>
      <c r="F25" s="66">
        <v>4.533</v>
      </c>
      <c r="G25" s="85"/>
      <c r="H25" s="14"/>
    </row>
    <row r="26" ht="50.1" customHeight="1" spans="1:8">
      <c r="A26" s="87" t="s">
        <v>30</v>
      </c>
      <c r="B26" s="84">
        <f t="shared" si="0"/>
        <v>68811.2996</v>
      </c>
      <c r="C26" s="84">
        <v>65668.2996</v>
      </c>
      <c r="D26" s="85"/>
      <c r="E26" s="86">
        <v>2923</v>
      </c>
      <c r="F26" s="140">
        <v>220</v>
      </c>
      <c r="G26" s="85"/>
      <c r="H26" s="143"/>
    </row>
    <row r="27" ht="30" customHeight="1" spans="1:8">
      <c r="A27" s="138" t="s">
        <v>31</v>
      </c>
      <c r="B27" s="137"/>
      <c r="C27" s="137"/>
      <c r="D27" s="137" t="s">
        <v>32</v>
      </c>
      <c r="E27" s="137"/>
      <c r="F27" s="137"/>
      <c r="G27" s="137"/>
      <c r="H27" s="147"/>
    </row>
    <row r="28" ht="81" customHeight="1" spans="1:8">
      <c r="A28" s="27" t="s">
        <v>33</v>
      </c>
      <c r="B28" s="27"/>
      <c r="C28" s="27"/>
      <c r="D28" s="27"/>
      <c r="E28" s="27"/>
      <c r="F28" s="27"/>
      <c r="G28" s="27"/>
      <c r="H28" s="27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00694444444445" right="0.432638888888889" top="0.629166666666667" bottom="0.55" header="0.297916666666667" footer="0.297916666666667"/>
  <pageSetup paperSize="9" scale="56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2" workbookViewId="0">
      <selection activeCell="D27" sqref="D27:E27"/>
    </sheetView>
  </sheetViews>
  <sheetFormatPr defaultColWidth="9" defaultRowHeight="15"/>
  <cols>
    <col min="1" max="1" width="17.375" style="1" customWidth="1"/>
    <col min="2" max="2" width="13.875" style="1" customWidth="1"/>
    <col min="3" max="3" width="12.7583333333333" style="1" customWidth="1"/>
    <col min="4" max="4" width="15.25" style="1" customWidth="1"/>
    <col min="5" max="7" width="13.0833333333333" style="1" customWidth="1"/>
    <col min="8" max="8" width="29.75" style="1" customWidth="1"/>
    <col min="9" max="9" width="19" style="1" customWidth="1"/>
    <col min="10" max="10" width="11.125" style="1"/>
    <col min="11" max="11" width="9" style="1"/>
    <col min="12" max="13" width="9.25" style="1"/>
    <col min="14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102</v>
      </c>
      <c r="B3" s="5"/>
      <c r="C3" s="5" t="s">
        <v>74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28.5" spans="1:8">
      <c r="A6" s="11" t="s">
        <v>13</v>
      </c>
      <c r="B6" s="12">
        <f t="shared" ref="B6:B9" si="0">C6+E6</f>
        <v>3504</v>
      </c>
      <c r="C6" s="12">
        <f>C7+C15+C17+C19</f>
        <v>3421</v>
      </c>
      <c r="D6" s="12">
        <f>D7+D15+D17+D19</f>
        <v>0</v>
      </c>
      <c r="E6" s="12">
        <f>E7+E15+E17+E19</f>
        <v>83</v>
      </c>
      <c r="F6" s="12"/>
      <c r="G6" s="12"/>
      <c r="H6" s="14" t="s">
        <v>52</v>
      </c>
    </row>
    <row r="7" s="1" customFormat="1" ht="28.5" spans="1:8">
      <c r="A7" s="15" t="s">
        <v>14</v>
      </c>
      <c r="B7" s="12">
        <f t="shared" si="0"/>
        <v>2070</v>
      </c>
      <c r="C7" s="56">
        <f>C8+C10+C12</f>
        <v>1987</v>
      </c>
      <c r="D7" s="56">
        <f>D8+D10+D12</f>
        <v>0</v>
      </c>
      <c r="E7" s="56">
        <f>E8+E10+E12</f>
        <v>83</v>
      </c>
      <c r="F7" s="12"/>
      <c r="G7" s="12"/>
      <c r="H7" s="14" t="s">
        <v>53</v>
      </c>
    </row>
    <row r="8" s="1" customFormat="1" ht="28.5" spans="1:8">
      <c r="A8" s="15" t="s">
        <v>15</v>
      </c>
      <c r="B8" s="12">
        <f t="shared" si="0"/>
        <v>2070</v>
      </c>
      <c r="C8" s="56">
        <v>1987</v>
      </c>
      <c r="D8" s="57"/>
      <c r="E8" s="56">
        <v>83</v>
      </c>
      <c r="F8" s="12"/>
      <c r="G8" s="12"/>
      <c r="H8" s="14" t="s">
        <v>53</v>
      </c>
    </row>
    <row r="9" s="1" customFormat="1" ht="28.5" spans="1:8">
      <c r="A9" s="15" t="s">
        <v>16</v>
      </c>
      <c r="B9" s="12">
        <f t="shared" si="0"/>
        <v>2070</v>
      </c>
      <c r="C9" s="56">
        <v>1987</v>
      </c>
      <c r="D9" s="57"/>
      <c r="E9" s="56">
        <v>83</v>
      </c>
      <c r="F9" s="12"/>
      <c r="G9" s="12"/>
      <c r="H9" s="14" t="s">
        <v>53</v>
      </c>
    </row>
    <row r="10" s="1" customFormat="1" ht="28.5" spans="1:8">
      <c r="A10" s="15" t="s">
        <v>17</v>
      </c>
      <c r="B10" s="56">
        <v>0</v>
      </c>
      <c r="C10" s="56">
        <v>0</v>
      </c>
      <c r="D10" s="56"/>
      <c r="E10" s="56">
        <v>0</v>
      </c>
      <c r="F10" s="12"/>
      <c r="G10" s="12"/>
      <c r="H10" s="14" t="s">
        <v>53</v>
      </c>
    </row>
    <row r="11" s="1" customFormat="1" ht="28.5" spans="1:9">
      <c r="A11" s="15" t="s">
        <v>16</v>
      </c>
      <c r="B11" s="56">
        <v>0</v>
      </c>
      <c r="C11" s="56">
        <v>0</v>
      </c>
      <c r="D11" s="56"/>
      <c r="E11" s="56">
        <v>0</v>
      </c>
      <c r="F11" s="12"/>
      <c r="G11" s="12"/>
      <c r="H11" s="14" t="s">
        <v>53</v>
      </c>
      <c r="I11" s="58"/>
    </row>
    <row r="12" s="1" customFormat="1" ht="28.5" spans="1:8">
      <c r="A12" s="15" t="s">
        <v>18</v>
      </c>
      <c r="B12" s="56">
        <v>0</v>
      </c>
      <c r="C12" s="56">
        <v>0</v>
      </c>
      <c r="D12" s="12"/>
      <c r="E12" s="12"/>
      <c r="F12" s="12"/>
      <c r="G12" s="12"/>
      <c r="H12" s="14" t="s">
        <v>53</v>
      </c>
    </row>
    <row r="13" s="1" customFormat="1" ht="28.5" spans="1:8">
      <c r="A13" s="15" t="s">
        <v>16</v>
      </c>
      <c r="B13" s="56">
        <v>0</v>
      </c>
      <c r="C13" s="56">
        <v>0</v>
      </c>
      <c r="D13" s="12"/>
      <c r="E13" s="12"/>
      <c r="F13" s="12"/>
      <c r="G13" s="12"/>
      <c r="H13" s="14" t="s">
        <v>53</v>
      </c>
    </row>
    <row r="14" s="1" customFormat="1" ht="42.75" spans="1:8">
      <c r="A14" s="15" t="s">
        <v>19</v>
      </c>
      <c r="B14" s="12"/>
      <c r="C14" s="12"/>
      <c r="D14" s="12"/>
      <c r="E14" s="12"/>
      <c r="F14" s="12"/>
      <c r="G14" s="12"/>
      <c r="H14" s="14" t="s">
        <v>58</v>
      </c>
    </row>
    <row r="15" s="1" customFormat="1" ht="28.5" spans="1:8">
      <c r="A15" s="15" t="s">
        <v>20</v>
      </c>
      <c r="B15" s="56">
        <v>1434</v>
      </c>
      <c r="C15" s="56">
        <v>1434</v>
      </c>
      <c r="D15" s="12"/>
      <c r="E15" s="12"/>
      <c r="F15" s="12"/>
      <c r="G15" s="12"/>
      <c r="H15" s="14" t="s">
        <v>53</v>
      </c>
    </row>
    <row r="16" s="1" customFormat="1" ht="28.5" spans="1:8">
      <c r="A16" s="15" t="s">
        <v>21</v>
      </c>
      <c r="B16" s="56">
        <v>1434</v>
      </c>
      <c r="C16" s="56">
        <v>1434</v>
      </c>
      <c r="D16" s="12"/>
      <c r="E16" s="12"/>
      <c r="F16" s="12"/>
      <c r="G16" s="12"/>
      <c r="H16" s="14" t="s">
        <v>53</v>
      </c>
    </row>
    <row r="17" s="1" customFormat="1" ht="42.75" spans="1:8">
      <c r="A17" s="15" t="s">
        <v>22</v>
      </c>
      <c r="B17" s="56">
        <v>0</v>
      </c>
      <c r="C17" s="56">
        <v>0</v>
      </c>
      <c r="D17" s="12"/>
      <c r="E17" s="12"/>
      <c r="F17" s="12"/>
      <c r="G17" s="12"/>
      <c r="H17" s="14" t="s">
        <v>60</v>
      </c>
    </row>
    <row r="18" s="1" customFormat="1" ht="42.75" spans="1:8">
      <c r="A18" s="15" t="s">
        <v>21</v>
      </c>
      <c r="B18" s="56">
        <v>0</v>
      </c>
      <c r="C18" s="56">
        <v>0</v>
      </c>
      <c r="D18" s="12"/>
      <c r="E18" s="12"/>
      <c r="F18" s="12"/>
      <c r="G18" s="12"/>
      <c r="H18" s="14" t="s">
        <v>61</v>
      </c>
    </row>
    <row r="19" s="1" customFormat="1" ht="42.75" spans="1:8">
      <c r="A19" s="15" t="s">
        <v>23</v>
      </c>
      <c r="B19" s="56">
        <v>0</v>
      </c>
      <c r="C19" s="56">
        <v>0</v>
      </c>
      <c r="D19" s="12"/>
      <c r="E19" s="12"/>
      <c r="F19" s="12"/>
      <c r="G19" s="12"/>
      <c r="H19" s="14" t="s">
        <v>62</v>
      </c>
    </row>
    <row r="20" s="1" customFormat="1" ht="85.5" spans="1:8">
      <c r="A20" s="11" t="s">
        <v>24</v>
      </c>
      <c r="B20" s="12">
        <f>C20+E20</f>
        <v>55.4914</v>
      </c>
      <c r="C20" s="12">
        <v>53.9514</v>
      </c>
      <c r="D20" s="12"/>
      <c r="E20" s="12">
        <v>1.54</v>
      </c>
      <c r="F20" s="12"/>
      <c r="G20" s="12"/>
      <c r="H20" s="14" t="s">
        <v>78</v>
      </c>
    </row>
    <row r="21" s="1" customFormat="1" ht="57" spans="1:8">
      <c r="A21" s="11" t="s">
        <v>25</v>
      </c>
      <c r="B21" s="12">
        <v>208.85</v>
      </c>
      <c r="C21" s="12">
        <v>208.85</v>
      </c>
      <c r="D21" s="12"/>
      <c r="E21" s="12">
        <v>0</v>
      </c>
      <c r="F21" s="12"/>
      <c r="G21" s="12"/>
      <c r="H21" s="14" t="s">
        <v>64</v>
      </c>
    </row>
    <row r="22" s="1" customFormat="1" ht="42.75" spans="1:8">
      <c r="A22" s="15" t="s">
        <v>26</v>
      </c>
      <c r="B22" s="12">
        <v>0</v>
      </c>
      <c r="C22" s="12">
        <f>B22-0</f>
        <v>0</v>
      </c>
      <c r="D22" s="12"/>
      <c r="E22" s="12">
        <v>0</v>
      </c>
      <c r="F22" s="12"/>
      <c r="G22" s="12"/>
      <c r="H22" s="14"/>
    </row>
    <row r="23" s="1" customFormat="1" ht="28.5" spans="1:8">
      <c r="A23" s="15" t="s">
        <v>27</v>
      </c>
      <c r="B23" s="12">
        <f>B21-B22</f>
        <v>208.85</v>
      </c>
      <c r="C23" s="12">
        <f t="shared" ref="C23:C26" si="1">B23-E23</f>
        <v>208.85</v>
      </c>
      <c r="D23" s="12"/>
      <c r="E23" s="12">
        <v>0</v>
      </c>
      <c r="F23" s="12"/>
      <c r="G23" s="12"/>
      <c r="H23" s="14"/>
    </row>
    <row r="24" s="1" customFormat="1" ht="42.75" spans="1:8">
      <c r="A24" s="11" t="s">
        <v>28</v>
      </c>
      <c r="B24" s="12">
        <f>B6+B20-B21</f>
        <v>3350.6414</v>
      </c>
      <c r="C24" s="12">
        <f t="shared" si="1"/>
        <v>3266.1014</v>
      </c>
      <c r="D24" s="12"/>
      <c r="E24" s="12">
        <f>E25+E26</f>
        <v>84.54</v>
      </c>
      <c r="F24" s="12"/>
      <c r="G24" s="12"/>
      <c r="H24" s="14" t="s">
        <v>66</v>
      </c>
    </row>
    <row r="25" s="1" customFormat="1" ht="71.25" spans="1:8">
      <c r="A25" s="15" t="s">
        <v>29</v>
      </c>
      <c r="B25" s="12">
        <f>C25+E25</f>
        <v>55.4914</v>
      </c>
      <c r="C25" s="12">
        <v>53.9514</v>
      </c>
      <c r="D25" s="12"/>
      <c r="E25" s="12">
        <v>1.54</v>
      </c>
      <c r="F25" s="12"/>
      <c r="G25" s="12"/>
      <c r="H25" s="14" t="s">
        <v>103</v>
      </c>
    </row>
    <row r="26" s="1" customFormat="1" ht="46" customHeight="1" spans="1:8">
      <c r="A26" s="15" t="s">
        <v>30</v>
      </c>
      <c r="B26" s="12">
        <f>B24-B25</f>
        <v>3295.15</v>
      </c>
      <c r="C26" s="12">
        <f t="shared" si="1"/>
        <v>3212.15</v>
      </c>
      <c r="D26" s="12"/>
      <c r="E26" s="12">
        <v>83</v>
      </c>
      <c r="F26" s="12"/>
      <c r="G26" s="12"/>
      <c r="H26" s="14" t="s">
        <v>79</v>
      </c>
    </row>
    <row r="27" s="1" customFormat="1" ht="44" customHeight="1" spans="1:8">
      <c r="A27" s="7" t="s">
        <v>104</v>
      </c>
      <c r="B27" s="5"/>
      <c r="C27" s="5"/>
      <c r="D27" s="5" t="s">
        <v>105</v>
      </c>
      <c r="E27" s="5"/>
      <c r="F27" s="5"/>
      <c r="G27" s="5"/>
      <c r="H27" s="22" t="s">
        <v>71</v>
      </c>
    </row>
    <row r="28" s="1" customFormat="1" ht="122" customHeight="1" spans="1:8">
      <c r="A28" s="27" t="s">
        <v>82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25" workbookViewId="0">
      <selection activeCell="D27" sqref="D27:E27"/>
    </sheetView>
  </sheetViews>
  <sheetFormatPr defaultColWidth="9" defaultRowHeight="15"/>
  <cols>
    <col min="1" max="2" width="17.5" style="36" customWidth="1"/>
    <col min="3" max="3" width="12.7583333333333" style="36" customWidth="1"/>
    <col min="4" max="4" width="9.375" style="36" customWidth="1"/>
    <col min="5" max="6" width="13.0833333333333" style="36" customWidth="1"/>
    <col min="7" max="7" width="10" style="36" customWidth="1"/>
    <col min="8" max="8" width="20.375" style="36" customWidth="1"/>
    <col min="9" max="16384" width="9" style="36"/>
  </cols>
  <sheetData>
    <row r="1" s="36" customFormat="1" ht="18.75" spans="1:1">
      <c r="A1" s="37" t="s">
        <v>0</v>
      </c>
    </row>
    <row r="2" s="36" customFormat="1" ht="26.25" customHeight="1" spans="1:8">
      <c r="A2" s="38" t="s">
        <v>45</v>
      </c>
      <c r="B2" s="38"/>
      <c r="C2" s="38"/>
      <c r="D2" s="38"/>
      <c r="E2" s="38"/>
      <c r="F2" s="38"/>
      <c r="G2" s="38"/>
      <c r="H2" s="39"/>
    </row>
    <row r="3" s="36" customFormat="1" ht="23" customHeight="1" spans="1:8">
      <c r="A3" s="40" t="s">
        <v>106</v>
      </c>
      <c r="B3" s="40"/>
      <c r="C3" s="40"/>
      <c r="D3" s="40"/>
      <c r="E3" s="40"/>
      <c r="F3" s="40"/>
      <c r="G3" s="40"/>
      <c r="H3" s="41" t="s">
        <v>4</v>
      </c>
    </row>
    <row r="4" s="36" customFormat="1" ht="29" customHeight="1" spans="1:8">
      <c r="A4" s="42"/>
      <c r="B4" s="42" t="s">
        <v>5</v>
      </c>
      <c r="C4" s="42" t="s">
        <v>6</v>
      </c>
      <c r="D4" s="42"/>
      <c r="E4" s="42"/>
      <c r="F4" s="42"/>
      <c r="G4" s="42"/>
      <c r="H4" s="43" t="s">
        <v>7</v>
      </c>
    </row>
    <row r="5" s="36" customFormat="1" ht="35" customHeight="1" spans="1:8">
      <c r="A5" s="42"/>
      <c r="B5" s="42"/>
      <c r="C5" s="42" t="s">
        <v>8</v>
      </c>
      <c r="D5" s="42" t="s">
        <v>9</v>
      </c>
      <c r="E5" s="42" t="s">
        <v>10</v>
      </c>
      <c r="F5" s="42" t="s">
        <v>11</v>
      </c>
      <c r="G5" s="42" t="s">
        <v>12</v>
      </c>
      <c r="H5" s="43"/>
    </row>
    <row r="6" s="36" customFormat="1" ht="40" customHeight="1" spans="1:8">
      <c r="A6" s="44" t="s">
        <v>13</v>
      </c>
      <c r="B6" s="45">
        <v>3259</v>
      </c>
      <c r="C6" s="45">
        <v>3139</v>
      </c>
      <c r="D6" s="45"/>
      <c r="E6" s="45">
        <v>70</v>
      </c>
      <c r="F6" s="45">
        <v>50</v>
      </c>
      <c r="G6" s="45"/>
      <c r="H6" s="46" t="s">
        <v>52</v>
      </c>
    </row>
    <row r="7" s="36" customFormat="1" ht="45" customHeight="1" spans="1:8">
      <c r="A7" s="47" t="s">
        <v>14</v>
      </c>
      <c r="B7" s="45">
        <v>2197</v>
      </c>
      <c r="C7" s="45">
        <v>2077</v>
      </c>
      <c r="D7" s="45"/>
      <c r="E7" s="45">
        <v>70</v>
      </c>
      <c r="F7" s="45">
        <v>50</v>
      </c>
      <c r="G7" s="45"/>
      <c r="H7" s="46" t="s">
        <v>53</v>
      </c>
    </row>
    <row r="8" s="36" customFormat="1" ht="51" customHeight="1" spans="1:8">
      <c r="A8" s="47" t="s">
        <v>15</v>
      </c>
      <c r="B8" s="45">
        <v>2197</v>
      </c>
      <c r="C8" s="45">
        <v>2077</v>
      </c>
      <c r="D8" s="45"/>
      <c r="E8" s="45">
        <v>70</v>
      </c>
      <c r="F8" s="45">
        <v>50</v>
      </c>
      <c r="G8" s="45"/>
      <c r="H8" s="46" t="s">
        <v>53</v>
      </c>
    </row>
    <row r="9" s="36" customFormat="1" ht="40" customHeight="1" spans="1:8">
      <c r="A9" s="47" t="s">
        <v>16</v>
      </c>
      <c r="B9" s="45">
        <v>2197</v>
      </c>
      <c r="C9" s="45">
        <v>2077</v>
      </c>
      <c r="D9" s="45"/>
      <c r="E9" s="45">
        <v>70</v>
      </c>
      <c r="F9" s="45">
        <v>50</v>
      </c>
      <c r="G9" s="45"/>
      <c r="H9" s="46" t="s">
        <v>53</v>
      </c>
    </row>
    <row r="10" s="36" customFormat="1" ht="40" customHeight="1" spans="1:10">
      <c r="A10" s="47" t="s">
        <v>17</v>
      </c>
      <c r="B10" s="45"/>
      <c r="C10" s="45"/>
      <c r="D10" s="45"/>
      <c r="E10" s="45"/>
      <c r="F10" s="45"/>
      <c r="G10" s="45"/>
      <c r="H10" s="46" t="s">
        <v>53</v>
      </c>
      <c r="J10" s="55"/>
    </row>
    <row r="11" s="36" customFormat="1" ht="40" customHeight="1" spans="1:10">
      <c r="A11" s="47" t="s">
        <v>16</v>
      </c>
      <c r="B11" s="45"/>
      <c r="C11" s="45"/>
      <c r="D11" s="45"/>
      <c r="E11" s="45"/>
      <c r="F11" s="45"/>
      <c r="G11" s="45"/>
      <c r="H11" s="46" t="s">
        <v>53</v>
      </c>
      <c r="J11" s="55"/>
    </row>
    <row r="12" s="36" customFormat="1" ht="40" customHeight="1" spans="1:8">
      <c r="A12" s="47" t="s">
        <v>18</v>
      </c>
      <c r="B12" s="45"/>
      <c r="C12" s="45"/>
      <c r="D12" s="45"/>
      <c r="E12" s="45"/>
      <c r="F12" s="45"/>
      <c r="G12" s="45"/>
      <c r="H12" s="46" t="s">
        <v>53</v>
      </c>
    </row>
    <row r="13" s="36" customFormat="1" ht="40" customHeight="1" spans="1:8">
      <c r="A13" s="47" t="s">
        <v>16</v>
      </c>
      <c r="B13" s="45"/>
      <c r="C13" s="45"/>
      <c r="D13" s="45"/>
      <c r="E13" s="45"/>
      <c r="F13" s="45"/>
      <c r="G13" s="45"/>
      <c r="H13" s="46" t="s">
        <v>53</v>
      </c>
    </row>
    <row r="14" s="36" customFormat="1" ht="67" customHeight="1" spans="1:8">
      <c r="A14" s="47" t="s">
        <v>19</v>
      </c>
      <c r="B14" s="45">
        <v>2197</v>
      </c>
      <c r="C14" s="45">
        <v>2077</v>
      </c>
      <c r="D14" s="45"/>
      <c r="E14" s="45">
        <v>70</v>
      </c>
      <c r="F14" s="45">
        <v>50</v>
      </c>
      <c r="G14" s="45"/>
      <c r="H14" s="46" t="s">
        <v>58</v>
      </c>
    </row>
    <row r="15" s="36" customFormat="1" ht="54" customHeight="1" spans="1:8">
      <c r="A15" s="47" t="s">
        <v>20</v>
      </c>
      <c r="B15" s="45">
        <v>1062</v>
      </c>
      <c r="C15" s="45">
        <v>1062</v>
      </c>
      <c r="D15" s="45"/>
      <c r="E15" s="45"/>
      <c r="F15" s="45"/>
      <c r="G15" s="45"/>
      <c r="H15" s="46" t="s">
        <v>53</v>
      </c>
    </row>
    <row r="16" s="36" customFormat="1" ht="40" customHeight="1" spans="1:8">
      <c r="A16" s="47" t="s">
        <v>21</v>
      </c>
      <c r="B16" s="45">
        <v>1062</v>
      </c>
      <c r="C16" s="45">
        <v>1062</v>
      </c>
      <c r="D16" s="45"/>
      <c r="E16" s="45"/>
      <c r="F16" s="45"/>
      <c r="G16" s="45"/>
      <c r="H16" s="46" t="s">
        <v>53</v>
      </c>
    </row>
    <row r="17" s="36" customFormat="1" ht="53" customHeight="1" spans="1:8">
      <c r="A17" s="47" t="s">
        <v>22</v>
      </c>
      <c r="B17" s="45"/>
      <c r="C17" s="45"/>
      <c r="D17" s="45"/>
      <c r="E17" s="45"/>
      <c r="F17" s="45"/>
      <c r="G17" s="45"/>
      <c r="H17" s="46" t="s">
        <v>60</v>
      </c>
    </row>
    <row r="18" s="36" customFormat="1" ht="66" customHeight="1" spans="1:8">
      <c r="A18" s="47" t="s">
        <v>21</v>
      </c>
      <c r="B18" s="45"/>
      <c r="C18" s="45"/>
      <c r="D18" s="45"/>
      <c r="E18" s="45"/>
      <c r="F18" s="45"/>
      <c r="G18" s="45"/>
      <c r="H18" s="46" t="s">
        <v>61</v>
      </c>
    </row>
    <row r="19" s="36" customFormat="1" ht="76" customHeight="1" spans="1:8">
      <c r="A19" s="47" t="s">
        <v>23</v>
      </c>
      <c r="B19" s="45"/>
      <c r="C19" s="45"/>
      <c r="D19" s="45"/>
      <c r="E19" s="45"/>
      <c r="F19" s="45"/>
      <c r="G19" s="45"/>
      <c r="H19" s="46" t="s">
        <v>62</v>
      </c>
    </row>
    <row r="20" s="36" customFormat="1" ht="96" customHeight="1" spans="1:8">
      <c r="A20" s="44" t="s">
        <v>24</v>
      </c>
      <c r="B20" s="45">
        <v>151.577</v>
      </c>
      <c r="C20" s="45">
        <v>142.626</v>
      </c>
      <c r="D20" s="45"/>
      <c r="E20" s="45">
        <v>4.418</v>
      </c>
      <c r="F20" s="45">
        <v>4.533</v>
      </c>
      <c r="G20" s="45"/>
      <c r="H20" s="46" t="s">
        <v>78</v>
      </c>
    </row>
    <row r="21" s="36" customFormat="1" ht="78" customHeight="1" spans="1:8">
      <c r="A21" s="44" t="s">
        <v>25</v>
      </c>
      <c r="B21" s="45">
        <v>140.31</v>
      </c>
      <c r="C21" s="45">
        <v>140.31</v>
      </c>
      <c r="D21" s="45"/>
      <c r="E21" s="12">
        <v>0</v>
      </c>
      <c r="F21" s="12">
        <v>0</v>
      </c>
      <c r="G21" s="45"/>
      <c r="H21" s="46" t="s">
        <v>64</v>
      </c>
    </row>
    <row r="22" s="36" customFormat="1" ht="52" customHeight="1" spans="1:8">
      <c r="A22" s="47" t="s">
        <v>26</v>
      </c>
      <c r="B22" s="48">
        <v>0</v>
      </c>
      <c r="C22" s="48"/>
      <c r="D22" s="48"/>
      <c r="E22" s="48"/>
      <c r="F22" s="48"/>
      <c r="G22" s="48"/>
      <c r="H22" s="46"/>
    </row>
    <row r="23" s="36" customFormat="1" ht="52" customHeight="1" spans="1:8">
      <c r="A23" s="47" t="s">
        <v>27</v>
      </c>
      <c r="B23" s="45">
        <v>140.31</v>
      </c>
      <c r="C23" s="45">
        <v>140.31</v>
      </c>
      <c r="D23" s="45"/>
      <c r="E23" s="45"/>
      <c r="F23" s="45"/>
      <c r="G23" s="45"/>
      <c r="H23" s="46"/>
    </row>
    <row r="24" s="36" customFormat="1" ht="50" customHeight="1" spans="1:8">
      <c r="A24" s="44" t="s">
        <v>28</v>
      </c>
      <c r="B24" s="45">
        <v>3270.267</v>
      </c>
      <c r="C24" s="45">
        <v>3141.316</v>
      </c>
      <c r="D24" s="45">
        <v>0</v>
      </c>
      <c r="E24" s="45">
        <v>74.418</v>
      </c>
      <c r="F24" s="45">
        <v>54.533</v>
      </c>
      <c r="G24" s="45"/>
      <c r="H24" s="46" t="s">
        <v>66</v>
      </c>
    </row>
    <row r="25" s="36" customFormat="1" ht="102" customHeight="1" spans="1:8">
      <c r="A25" s="47" t="s">
        <v>29</v>
      </c>
      <c r="B25" s="45">
        <v>151.577</v>
      </c>
      <c r="C25" s="45">
        <v>142.626</v>
      </c>
      <c r="D25" s="45"/>
      <c r="E25" s="45">
        <v>4.418</v>
      </c>
      <c r="F25" s="45">
        <v>4.533</v>
      </c>
      <c r="G25" s="45"/>
      <c r="H25" s="46" t="s">
        <v>67</v>
      </c>
    </row>
    <row r="26" s="36" customFormat="1" ht="50" customHeight="1" spans="1:8">
      <c r="A26" s="47" t="s">
        <v>30</v>
      </c>
      <c r="B26" s="45">
        <v>3118.69</v>
      </c>
      <c r="C26" s="45">
        <v>2998.69</v>
      </c>
      <c r="D26" s="45"/>
      <c r="E26" s="45">
        <v>70</v>
      </c>
      <c r="F26" s="45">
        <v>50</v>
      </c>
      <c r="G26" s="45"/>
      <c r="H26" s="46" t="s">
        <v>79</v>
      </c>
    </row>
    <row r="27" s="36" customFormat="1" ht="44" customHeight="1" spans="1:8">
      <c r="A27" s="49" t="s">
        <v>107</v>
      </c>
      <c r="B27" s="40"/>
      <c r="C27" s="40"/>
      <c r="D27" s="40" t="s">
        <v>108</v>
      </c>
      <c r="E27" s="40"/>
      <c r="F27" s="40"/>
      <c r="G27" s="40"/>
      <c r="H27" s="50" t="s">
        <v>71</v>
      </c>
    </row>
    <row r="28" s="36" customFormat="1" ht="117" customHeight="1" spans="1:8">
      <c r="A28" s="51" t="s">
        <v>82</v>
      </c>
      <c r="B28" s="51"/>
      <c r="C28" s="51"/>
      <c r="D28" s="51"/>
      <c r="E28" s="51"/>
      <c r="F28" s="51"/>
      <c r="G28" s="51"/>
      <c r="H28" s="51"/>
    </row>
    <row r="29" s="36" customFormat="1" ht="14" customHeight="1" spans="1:7">
      <c r="A29" s="52" t="s">
        <v>44</v>
      </c>
      <c r="B29" s="53"/>
      <c r="C29" s="53"/>
      <c r="D29" s="53"/>
      <c r="E29" s="53"/>
      <c r="F29" s="53"/>
      <c r="G29" s="54"/>
    </row>
  </sheetData>
  <mergeCells count="10">
    <mergeCell ref="A2:H2"/>
    <mergeCell ref="A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F27" sqref="F27:G27"/>
    </sheetView>
  </sheetViews>
  <sheetFormatPr defaultColWidth="9" defaultRowHeight="15" outlineLevelCol="7"/>
  <cols>
    <col min="1" max="1" width="17.375" style="1" customWidth="1"/>
    <col min="2" max="3" width="12.75" style="1" customWidth="1"/>
    <col min="4" max="4" width="15.25" style="1" customWidth="1"/>
    <col min="5" max="7" width="13.125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3.1" customHeight="1" spans="1:8">
      <c r="A3" s="29" t="s">
        <v>109</v>
      </c>
      <c r="B3" s="29"/>
      <c r="C3" s="29"/>
      <c r="E3" s="30" t="s">
        <v>74</v>
      </c>
      <c r="F3" s="30"/>
      <c r="G3" s="30"/>
      <c r="H3" s="8" t="s">
        <v>4</v>
      </c>
    </row>
    <row r="4" s="1" customFormat="1" ht="29.1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35.1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39.95" customHeight="1" spans="1:8">
      <c r="A6" s="11" t="s">
        <v>13</v>
      </c>
      <c r="B6" s="31">
        <f>B7+B15+B17+B19</f>
        <v>9233</v>
      </c>
      <c r="C6" s="31">
        <f>C7+C15+C17+C19</f>
        <v>8369</v>
      </c>
      <c r="D6" s="31">
        <f>D7+D15+D17+D19</f>
        <v>0</v>
      </c>
      <c r="E6" s="31">
        <f>E7+E15+E17+E19</f>
        <v>864</v>
      </c>
      <c r="F6" s="31"/>
      <c r="G6" s="31"/>
      <c r="H6" s="14" t="s">
        <v>52</v>
      </c>
    </row>
    <row r="7" s="1" customFormat="1" ht="45" customHeight="1" spans="1:8">
      <c r="A7" s="15" t="s">
        <v>14</v>
      </c>
      <c r="B7" s="31">
        <f>B8+B10+B12</f>
        <v>5808</v>
      </c>
      <c r="C7" s="31">
        <f>C8+C10+C12</f>
        <v>4944</v>
      </c>
      <c r="D7" s="31">
        <f>D8+D10+D12</f>
        <v>0</v>
      </c>
      <c r="E7" s="31">
        <f>E8+E10+E12</f>
        <v>864</v>
      </c>
      <c r="F7" s="31"/>
      <c r="G7" s="31"/>
      <c r="H7" s="14" t="s">
        <v>53</v>
      </c>
    </row>
    <row r="8" s="1" customFormat="1" ht="51" customHeight="1" spans="1:8">
      <c r="A8" s="15" t="s">
        <v>15</v>
      </c>
      <c r="B8" s="31">
        <f>C8+E8</f>
        <v>5808</v>
      </c>
      <c r="C8" s="31">
        <v>4944</v>
      </c>
      <c r="D8" s="31"/>
      <c r="E8" s="31">
        <v>864</v>
      </c>
      <c r="F8" s="31"/>
      <c r="G8" s="31"/>
      <c r="H8" s="14" t="s">
        <v>53</v>
      </c>
    </row>
    <row r="9" s="1" customFormat="1" ht="39.95" customHeight="1" spans="1:8">
      <c r="A9" s="15" t="s">
        <v>16</v>
      </c>
      <c r="B9" s="31">
        <f>C9+E9</f>
        <v>5808</v>
      </c>
      <c r="C9" s="31">
        <v>4944</v>
      </c>
      <c r="D9" s="31"/>
      <c r="E9" s="31">
        <v>864</v>
      </c>
      <c r="F9" s="31"/>
      <c r="G9" s="31"/>
      <c r="H9" s="14" t="s">
        <v>53</v>
      </c>
    </row>
    <row r="10" s="1" customFormat="1" ht="39.95" customHeight="1" spans="1:8">
      <c r="A10" s="15" t="s">
        <v>17</v>
      </c>
      <c r="B10" s="31"/>
      <c r="C10" s="31"/>
      <c r="D10" s="31"/>
      <c r="E10" s="31"/>
      <c r="F10" s="31"/>
      <c r="G10" s="31"/>
      <c r="H10" s="14" t="s">
        <v>53</v>
      </c>
    </row>
    <row r="11" s="1" customFormat="1" ht="39.95" customHeight="1" spans="1:8">
      <c r="A11" s="15" t="s">
        <v>16</v>
      </c>
      <c r="B11" s="31"/>
      <c r="C11" s="31"/>
      <c r="D11" s="31"/>
      <c r="E11" s="31"/>
      <c r="F11" s="31"/>
      <c r="G11" s="31"/>
      <c r="H11" s="14" t="s">
        <v>53</v>
      </c>
    </row>
    <row r="12" s="1" customFormat="1" ht="39.95" customHeight="1" spans="1:8">
      <c r="A12" s="15" t="s">
        <v>18</v>
      </c>
      <c r="B12" s="31"/>
      <c r="C12" s="31"/>
      <c r="D12" s="31"/>
      <c r="E12" s="31"/>
      <c r="F12" s="31"/>
      <c r="G12" s="31"/>
      <c r="H12" s="14" t="s">
        <v>53</v>
      </c>
    </row>
    <row r="13" s="1" customFormat="1" ht="39.95" customHeight="1" spans="1:8">
      <c r="A13" s="15" t="s">
        <v>16</v>
      </c>
      <c r="B13" s="31"/>
      <c r="C13" s="31"/>
      <c r="D13" s="31"/>
      <c r="E13" s="31"/>
      <c r="F13" s="31"/>
      <c r="G13" s="31"/>
      <c r="H13" s="14" t="s">
        <v>53</v>
      </c>
    </row>
    <row r="14" s="1" customFormat="1" ht="66.95" customHeight="1" spans="1:8">
      <c r="A14" s="15" t="s">
        <v>19</v>
      </c>
      <c r="B14" s="31">
        <f>C14+E14</f>
        <v>5808</v>
      </c>
      <c r="C14" s="31">
        <v>4944</v>
      </c>
      <c r="D14" s="31"/>
      <c r="E14" s="31">
        <v>864</v>
      </c>
      <c r="F14" s="31"/>
      <c r="G14" s="31"/>
      <c r="H14" s="14" t="s">
        <v>58</v>
      </c>
    </row>
    <row r="15" s="1" customFormat="1" ht="54" customHeight="1" spans="1:8">
      <c r="A15" s="15" t="s">
        <v>20</v>
      </c>
      <c r="B15" s="31">
        <v>3425</v>
      </c>
      <c r="C15" s="31">
        <v>3425</v>
      </c>
      <c r="D15" s="31"/>
      <c r="E15" s="31"/>
      <c r="F15" s="31"/>
      <c r="G15" s="31"/>
      <c r="H15" s="14" t="s">
        <v>53</v>
      </c>
    </row>
    <row r="16" s="1" customFormat="1" ht="39.95" customHeight="1" spans="1:8">
      <c r="A16" s="15" t="s">
        <v>21</v>
      </c>
      <c r="B16" s="31">
        <v>3425</v>
      </c>
      <c r="C16" s="31">
        <v>3425</v>
      </c>
      <c r="D16" s="31"/>
      <c r="E16" s="31"/>
      <c r="F16" s="31"/>
      <c r="G16" s="31"/>
      <c r="H16" s="14" t="s">
        <v>53</v>
      </c>
    </row>
    <row r="17" s="1" customFormat="1" ht="64.5" customHeight="1" spans="1:8">
      <c r="A17" s="15" t="s">
        <v>22</v>
      </c>
      <c r="B17" s="31"/>
      <c r="C17" s="31"/>
      <c r="D17" s="31"/>
      <c r="E17" s="31"/>
      <c r="F17" s="31"/>
      <c r="G17" s="31"/>
      <c r="H17" s="14" t="s">
        <v>60</v>
      </c>
    </row>
    <row r="18" s="1" customFormat="1" ht="72" customHeight="1" spans="1:8">
      <c r="A18" s="15" t="s">
        <v>21</v>
      </c>
      <c r="B18" s="31"/>
      <c r="C18" s="31"/>
      <c r="D18" s="31"/>
      <c r="E18" s="31"/>
      <c r="F18" s="31"/>
      <c r="G18" s="31"/>
      <c r="H18" s="14" t="s">
        <v>61</v>
      </c>
    </row>
    <row r="19" s="1" customFormat="1" ht="75.95" customHeight="1" spans="1:8">
      <c r="A19" s="15" t="s">
        <v>23</v>
      </c>
      <c r="B19" s="31"/>
      <c r="C19" s="31"/>
      <c r="D19" s="31"/>
      <c r="E19" s="31"/>
      <c r="F19" s="31"/>
      <c r="G19" s="31"/>
      <c r="H19" s="14" t="s">
        <v>62</v>
      </c>
    </row>
    <row r="20" s="1" customFormat="1" ht="124.5" customHeight="1" spans="1:8">
      <c r="A20" s="11" t="s">
        <v>24</v>
      </c>
      <c r="B20" s="31">
        <v>34.77</v>
      </c>
      <c r="C20" s="31">
        <v>34.77</v>
      </c>
      <c r="D20" s="31"/>
      <c r="E20" s="31"/>
      <c r="F20" s="31"/>
      <c r="G20" s="31"/>
      <c r="H20" s="14" t="s">
        <v>110</v>
      </c>
    </row>
    <row r="21" s="28" customFormat="1" ht="91.5" customHeight="1" spans="1:8">
      <c r="A21" s="17" t="s">
        <v>25</v>
      </c>
      <c r="B21" s="32">
        <f>C21</f>
        <v>169.19</v>
      </c>
      <c r="C21" s="32">
        <f>SUM(C22:C23)</f>
        <v>169.19</v>
      </c>
      <c r="D21" s="32"/>
      <c r="E21" s="32"/>
      <c r="F21" s="32"/>
      <c r="G21" s="32"/>
      <c r="H21" s="20" t="s">
        <v>64</v>
      </c>
    </row>
    <row r="22" s="28" customFormat="1" ht="56.25" customHeight="1" spans="1:8">
      <c r="A22" s="21" t="s">
        <v>26</v>
      </c>
      <c r="B22" s="32">
        <v>1.9</v>
      </c>
      <c r="C22" s="32">
        <v>1.9</v>
      </c>
      <c r="D22" s="32"/>
      <c r="E22" s="32"/>
      <c r="F22" s="32"/>
      <c r="G22" s="32"/>
      <c r="H22" s="20"/>
    </row>
    <row r="23" s="28" customFormat="1" ht="51.95" customHeight="1" spans="1:8">
      <c r="A23" s="21" t="s">
        <v>27</v>
      </c>
      <c r="B23" s="32">
        <v>167.29</v>
      </c>
      <c r="C23" s="32">
        <v>167.29</v>
      </c>
      <c r="D23" s="32"/>
      <c r="E23" s="32"/>
      <c r="F23" s="32"/>
      <c r="G23" s="32"/>
      <c r="H23" s="20"/>
    </row>
    <row r="24" s="28" customFormat="1" ht="50.1" customHeight="1" spans="1:8">
      <c r="A24" s="17" t="s">
        <v>28</v>
      </c>
      <c r="B24" s="32">
        <f>B25+B26</f>
        <v>9098.58</v>
      </c>
      <c r="C24" s="32">
        <f>C25+C26</f>
        <v>8234.58</v>
      </c>
      <c r="D24" s="32">
        <f>D25+D26</f>
        <v>0</v>
      </c>
      <c r="E24" s="32">
        <f>E25+E26</f>
        <v>864</v>
      </c>
      <c r="F24" s="32"/>
      <c r="G24" s="32"/>
      <c r="H24" s="20" t="s">
        <v>66</v>
      </c>
    </row>
    <row r="25" s="28" customFormat="1" ht="116.25" customHeight="1" spans="1:8">
      <c r="A25" s="21" t="s">
        <v>29</v>
      </c>
      <c r="B25" s="32">
        <v>32.87</v>
      </c>
      <c r="C25" s="32">
        <v>32.87</v>
      </c>
      <c r="D25" s="32"/>
      <c r="E25" s="32"/>
      <c r="F25" s="32"/>
      <c r="G25" s="32"/>
      <c r="H25" s="20" t="s">
        <v>67</v>
      </c>
    </row>
    <row r="26" s="28" customFormat="1" ht="50.1" customHeight="1" spans="1:8">
      <c r="A26" s="21" t="s">
        <v>30</v>
      </c>
      <c r="B26" s="32">
        <f>SUM(C26:G26)</f>
        <v>9065.71</v>
      </c>
      <c r="C26" s="32">
        <v>8201.71</v>
      </c>
      <c r="D26" s="32">
        <f>SUM(D27:D28)</f>
        <v>0</v>
      </c>
      <c r="E26" s="32">
        <v>864</v>
      </c>
      <c r="F26" s="32"/>
      <c r="G26" s="32"/>
      <c r="H26" s="20" t="s">
        <v>79</v>
      </c>
    </row>
    <row r="27" s="28" customFormat="1" ht="44.1" customHeight="1" spans="1:8">
      <c r="A27" s="33" t="s">
        <v>111</v>
      </c>
      <c r="B27" s="34"/>
      <c r="C27" s="34"/>
      <c r="D27" s="34" t="s">
        <v>112</v>
      </c>
      <c r="E27" s="34"/>
      <c r="F27" s="34"/>
      <c r="G27" s="34"/>
      <c r="H27" s="35" t="s">
        <v>71</v>
      </c>
    </row>
    <row r="28" s="28" customFormat="1" ht="117" customHeight="1" spans="1:8">
      <c r="A28" s="23" t="s">
        <v>82</v>
      </c>
      <c r="B28" s="23"/>
      <c r="C28" s="23"/>
      <c r="D28" s="23"/>
      <c r="E28" s="23"/>
      <c r="F28" s="23"/>
      <c r="G28" s="23"/>
      <c r="H28" s="23"/>
    </row>
    <row r="29" s="1" customFormat="1" ht="14.1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C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I51" sqref="I51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" style="1" customWidth="1"/>
    <col min="5" max="7" width="13.083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113</v>
      </c>
      <c r="B2" s="3"/>
      <c r="C2" s="3"/>
      <c r="D2" s="3"/>
      <c r="E2" s="3"/>
      <c r="F2" s="3"/>
      <c r="G2" s="3"/>
      <c r="H2" s="4"/>
    </row>
    <row r="3" s="1" customFormat="1" ht="30" customHeight="1" spans="1:8">
      <c r="A3" s="5" t="s">
        <v>114</v>
      </c>
      <c r="B3" s="5"/>
      <c r="C3" s="5"/>
      <c r="D3" s="5"/>
      <c r="E3" s="6" t="s">
        <v>3</v>
      </c>
      <c r="F3" s="6"/>
      <c r="G3" s="6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13">
        <f>B7+B15</f>
        <v>9150</v>
      </c>
      <c r="C6" s="13">
        <f>C7+C15</f>
        <v>9002</v>
      </c>
      <c r="D6" s="13"/>
      <c r="E6" s="13">
        <v>148</v>
      </c>
      <c r="F6" s="13"/>
      <c r="G6" s="13"/>
      <c r="H6" s="14"/>
    </row>
    <row r="7" s="1" customFormat="1" ht="45" customHeight="1" spans="1:8">
      <c r="A7" s="15" t="s">
        <v>14</v>
      </c>
      <c r="B7" s="13">
        <v>5207</v>
      </c>
      <c r="C7" s="13">
        <v>5059</v>
      </c>
      <c r="D7" s="13"/>
      <c r="E7" s="13">
        <v>148</v>
      </c>
      <c r="F7" s="13"/>
      <c r="G7" s="13"/>
      <c r="H7" s="14"/>
    </row>
    <row r="8" s="1" customFormat="1" ht="51" customHeight="1" spans="1:8">
      <c r="A8" s="15" t="s">
        <v>15</v>
      </c>
      <c r="B8" s="13">
        <v>5207</v>
      </c>
      <c r="C8" s="13">
        <v>5059</v>
      </c>
      <c r="D8" s="13"/>
      <c r="E8" s="13">
        <v>148</v>
      </c>
      <c r="F8" s="13"/>
      <c r="G8" s="13"/>
      <c r="H8" s="14"/>
    </row>
    <row r="9" s="1" customFormat="1" ht="40" customHeight="1" spans="1:8">
      <c r="A9" s="15" t="s">
        <v>16</v>
      </c>
      <c r="B9" s="13">
        <v>5207</v>
      </c>
      <c r="C9" s="13">
        <v>5059</v>
      </c>
      <c r="D9" s="13"/>
      <c r="E9" s="13">
        <v>148</v>
      </c>
      <c r="F9" s="13"/>
      <c r="G9" s="13"/>
      <c r="H9" s="14"/>
    </row>
    <row r="10" s="1" customFormat="1" ht="40" customHeight="1" spans="1:8">
      <c r="A10" s="15" t="s">
        <v>17</v>
      </c>
      <c r="B10" s="13"/>
      <c r="C10" s="13"/>
      <c r="D10" s="13"/>
      <c r="E10" s="13"/>
      <c r="F10" s="13"/>
      <c r="G10" s="13"/>
      <c r="H10" s="14"/>
    </row>
    <row r="11" s="1" customFormat="1" ht="40" customHeight="1" spans="1:8">
      <c r="A11" s="15" t="s">
        <v>16</v>
      </c>
      <c r="B11" s="13"/>
      <c r="C11" s="13"/>
      <c r="D11" s="13"/>
      <c r="E11" s="13"/>
      <c r="F11" s="13"/>
      <c r="G11" s="13"/>
      <c r="H11" s="14"/>
    </row>
    <row r="12" s="1" customFormat="1" ht="40" customHeight="1" spans="1:8">
      <c r="A12" s="15" t="s">
        <v>18</v>
      </c>
      <c r="B12" s="13"/>
      <c r="C12" s="13"/>
      <c r="D12" s="13"/>
      <c r="E12" s="13"/>
      <c r="F12" s="13"/>
      <c r="G12" s="13"/>
      <c r="H12" s="14"/>
    </row>
    <row r="13" s="1" customFormat="1" ht="40" customHeight="1" spans="1:8">
      <c r="A13" s="15" t="s">
        <v>16</v>
      </c>
      <c r="B13" s="13"/>
      <c r="C13" s="13"/>
      <c r="D13" s="13"/>
      <c r="E13" s="13"/>
      <c r="F13" s="13"/>
      <c r="G13" s="13"/>
      <c r="H13" s="14"/>
    </row>
    <row r="14" s="1" customFormat="1" ht="67" customHeight="1" spans="1:8">
      <c r="A14" s="15" t="s">
        <v>19</v>
      </c>
      <c r="B14" s="13">
        <v>5207</v>
      </c>
      <c r="C14" s="13">
        <v>5059</v>
      </c>
      <c r="D14" s="13"/>
      <c r="E14" s="13">
        <v>148</v>
      </c>
      <c r="F14" s="13"/>
      <c r="G14" s="13"/>
      <c r="H14" s="14">
        <v>0</v>
      </c>
    </row>
    <row r="15" s="1" customFormat="1" ht="54" customHeight="1" spans="1:8">
      <c r="A15" s="15" t="s">
        <v>20</v>
      </c>
      <c r="B15" s="13">
        <v>3943</v>
      </c>
      <c r="C15" s="13">
        <v>3943</v>
      </c>
      <c r="D15" s="13"/>
      <c r="E15" s="13"/>
      <c r="F15" s="13"/>
      <c r="G15" s="13"/>
      <c r="H15" s="14"/>
    </row>
    <row r="16" s="1" customFormat="1" ht="40" customHeight="1" spans="1:8">
      <c r="A16" s="15" t="s">
        <v>21</v>
      </c>
      <c r="B16" s="13">
        <v>3943</v>
      </c>
      <c r="C16" s="13">
        <v>3943</v>
      </c>
      <c r="D16" s="13"/>
      <c r="E16" s="13"/>
      <c r="F16" s="13"/>
      <c r="G16" s="13"/>
      <c r="H16" s="14"/>
    </row>
    <row r="17" s="1" customFormat="1" ht="53" customHeight="1" spans="1:8">
      <c r="A17" s="15" t="s">
        <v>22</v>
      </c>
      <c r="B17" s="13"/>
      <c r="C17" s="13"/>
      <c r="D17" s="13"/>
      <c r="E17" s="13"/>
      <c r="F17" s="13"/>
      <c r="G17" s="13"/>
      <c r="H17" s="14"/>
    </row>
    <row r="18" s="1" customFormat="1" ht="66" customHeight="1" spans="1:8">
      <c r="A18" s="15" t="s">
        <v>21</v>
      </c>
      <c r="B18" s="13"/>
      <c r="C18" s="13"/>
      <c r="D18" s="13"/>
      <c r="E18" s="13"/>
      <c r="F18" s="13"/>
      <c r="G18" s="13"/>
      <c r="H18" s="14"/>
    </row>
    <row r="19" s="1" customFormat="1" ht="76" customHeight="1" spans="1:8">
      <c r="A19" s="15" t="s">
        <v>23</v>
      </c>
      <c r="B19" s="13"/>
      <c r="C19" s="13"/>
      <c r="D19" s="13"/>
      <c r="E19" s="13"/>
      <c r="F19" s="13"/>
      <c r="G19" s="13"/>
      <c r="H19" s="14"/>
    </row>
    <row r="20" s="1" customFormat="1" ht="96" customHeight="1" spans="1:8">
      <c r="A20" s="11" t="s">
        <v>24</v>
      </c>
      <c r="B20" s="13">
        <v>594.69</v>
      </c>
      <c r="C20" s="13">
        <v>591</v>
      </c>
      <c r="D20" s="13">
        <v>0</v>
      </c>
      <c r="E20" s="13">
        <v>3.69</v>
      </c>
      <c r="F20" s="13">
        <v>0</v>
      </c>
      <c r="G20" s="13">
        <v>0</v>
      </c>
      <c r="H20" s="14"/>
    </row>
    <row r="21" s="1" customFormat="1" ht="78" customHeight="1" spans="1:8">
      <c r="A21" s="11" t="s">
        <v>25</v>
      </c>
      <c r="B21" s="13">
        <v>2385.17</v>
      </c>
      <c r="C21" s="13">
        <v>2381.48</v>
      </c>
      <c r="D21" s="13"/>
      <c r="E21" s="12">
        <v>3.69</v>
      </c>
      <c r="F21" s="13"/>
      <c r="G21" s="13"/>
      <c r="H21" s="14"/>
    </row>
    <row r="22" s="1" customFormat="1" ht="58" customHeight="1" spans="1:8">
      <c r="A22" s="15" t="s">
        <v>26</v>
      </c>
      <c r="B22" s="13">
        <v>174.11</v>
      </c>
      <c r="C22" s="13">
        <v>170.42</v>
      </c>
      <c r="D22" s="13"/>
      <c r="E22" s="12">
        <v>3.69</v>
      </c>
      <c r="F22" s="13">
        <v>0</v>
      </c>
      <c r="G22" s="13"/>
      <c r="H22" s="14"/>
    </row>
    <row r="23" s="1" customFormat="1" ht="52" customHeight="1" spans="1:8">
      <c r="A23" s="15" t="s">
        <v>27</v>
      </c>
      <c r="B23" s="12">
        <v>2211.06</v>
      </c>
      <c r="C23" s="12">
        <v>2211.06</v>
      </c>
      <c r="D23" s="13"/>
      <c r="E23" s="12">
        <v>0</v>
      </c>
      <c r="F23" s="13"/>
      <c r="G23" s="13"/>
      <c r="H23" s="14"/>
    </row>
    <row r="24" s="1" customFormat="1" ht="50" customHeight="1" spans="1:8">
      <c r="A24" s="11" t="s">
        <v>28</v>
      </c>
      <c r="B24" s="13">
        <v>7359.52</v>
      </c>
      <c r="C24" s="13">
        <v>7211.52</v>
      </c>
      <c r="D24" s="13"/>
      <c r="E24" s="13">
        <v>148</v>
      </c>
      <c r="F24" s="13"/>
      <c r="G24" s="13"/>
      <c r="H24" s="14"/>
    </row>
    <row r="25" s="1" customFormat="1" ht="102" customHeight="1" spans="1:8">
      <c r="A25" s="15" t="s">
        <v>115</v>
      </c>
      <c r="B25" s="13">
        <v>420.58</v>
      </c>
      <c r="C25" s="13">
        <v>420.58</v>
      </c>
      <c r="D25" s="13"/>
      <c r="E25" s="13">
        <v>0</v>
      </c>
      <c r="F25" s="13"/>
      <c r="G25" s="13"/>
      <c r="H25" s="14"/>
    </row>
    <row r="26" s="1" customFormat="1" ht="50" customHeight="1" spans="1:8">
      <c r="A26" s="15" t="s">
        <v>116</v>
      </c>
      <c r="B26" s="13">
        <v>6938.94</v>
      </c>
      <c r="C26" s="13">
        <v>6790.94</v>
      </c>
      <c r="D26" s="13"/>
      <c r="E26" s="13">
        <v>148</v>
      </c>
      <c r="F26" s="13"/>
      <c r="G26" s="13"/>
      <c r="H26" s="14"/>
    </row>
    <row r="27" s="1" customFormat="1" ht="44" customHeight="1" spans="1:8">
      <c r="A27" s="7" t="s">
        <v>117</v>
      </c>
      <c r="B27" s="5"/>
      <c r="C27" s="5"/>
      <c r="D27" s="5" t="s">
        <v>118</v>
      </c>
      <c r="E27" s="5"/>
      <c r="F27" s="5"/>
      <c r="G27" s="5"/>
      <c r="H27" s="22"/>
    </row>
    <row r="28" s="1" customFormat="1" ht="66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D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22" workbookViewId="0">
      <selection activeCell="D27" sqref="D27:E27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83333333333" style="1" customWidth="1"/>
    <col min="5" max="7" width="13.083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119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120</v>
      </c>
      <c r="B3" s="5"/>
      <c r="C3" s="6" t="s">
        <v>84</v>
      </c>
      <c r="D3" s="6"/>
      <c r="E3" s="6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12">
        <v>4623</v>
      </c>
      <c r="C6" s="12">
        <v>4445</v>
      </c>
      <c r="D6" s="12"/>
      <c r="E6" s="12">
        <v>178</v>
      </c>
      <c r="F6" s="13"/>
      <c r="G6" s="13"/>
      <c r="H6" s="14"/>
    </row>
    <row r="7" s="1" customFormat="1" ht="45" customHeight="1" spans="1:8">
      <c r="A7" s="15" t="s">
        <v>14</v>
      </c>
      <c r="B7" s="12">
        <v>2370</v>
      </c>
      <c r="C7" s="12">
        <v>2192</v>
      </c>
      <c r="D7" s="12"/>
      <c r="E7" s="12">
        <v>178</v>
      </c>
      <c r="F7" s="13"/>
      <c r="G7" s="13"/>
      <c r="H7" s="14"/>
    </row>
    <row r="8" s="1" customFormat="1" ht="51" customHeight="1" spans="1:8">
      <c r="A8" s="15" t="s">
        <v>15</v>
      </c>
      <c r="B8" s="12">
        <v>2370</v>
      </c>
      <c r="C8" s="12">
        <v>2192</v>
      </c>
      <c r="D8" s="12"/>
      <c r="E8" s="12">
        <v>178</v>
      </c>
      <c r="F8" s="13"/>
      <c r="G8" s="13"/>
      <c r="H8" s="14"/>
    </row>
    <row r="9" s="1" customFormat="1" ht="40" customHeight="1" spans="1:8">
      <c r="A9" s="15" t="s">
        <v>16</v>
      </c>
      <c r="B9" s="12">
        <v>2370</v>
      </c>
      <c r="C9" s="12">
        <v>2192</v>
      </c>
      <c r="D9" s="12"/>
      <c r="E9" s="12">
        <v>178</v>
      </c>
      <c r="F9" s="13"/>
      <c r="G9" s="13"/>
      <c r="H9" s="14"/>
    </row>
    <row r="10" s="1" customFormat="1" ht="40" customHeight="1" spans="1:8">
      <c r="A10" s="15" t="s">
        <v>17</v>
      </c>
      <c r="B10" s="12"/>
      <c r="C10" s="12"/>
      <c r="D10" s="12"/>
      <c r="E10" s="12"/>
      <c r="F10" s="13"/>
      <c r="G10" s="13"/>
      <c r="H10" s="14"/>
    </row>
    <row r="11" s="1" customFormat="1" ht="40" customHeight="1" spans="1:8">
      <c r="A11" s="15" t="s">
        <v>16</v>
      </c>
      <c r="B11" s="12"/>
      <c r="C11" s="12"/>
      <c r="D11" s="12"/>
      <c r="E11" s="12"/>
      <c r="F11" s="13"/>
      <c r="G11" s="13"/>
      <c r="H11" s="14"/>
    </row>
    <row r="12" s="1" customFormat="1" ht="40" customHeight="1" spans="1:8">
      <c r="A12" s="15" t="s">
        <v>18</v>
      </c>
      <c r="B12" s="12"/>
      <c r="C12" s="12"/>
      <c r="D12" s="12"/>
      <c r="E12" s="12"/>
      <c r="F12" s="13"/>
      <c r="G12" s="13"/>
      <c r="H12" s="14"/>
    </row>
    <row r="13" s="1" customFormat="1" ht="40" customHeight="1" spans="1:8">
      <c r="A13" s="15" t="s">
        <v>16</v>
      </c>
      <c r="B13" s="12"/>
      <c r="C13" s="12"/>
      <c r="D13" s="16"/>
      <c r="E13" s="16"/>
      <c r="F13" s="13"/>
      <c r="G13" s="13"/>
      <c r="H13" s="14"/>
    </row>
    <row r="14" s="1" customFormat="1" ht="67" customHeight="1" spans="1:8">
      <c r="A14" s="15" t="s">
        <v>19</v>
      </c>
      <c r="B14" s="12">
        <v>2370</v>
      </c>
      <c r="C14" s="12">
        <v>2192</v>
      </c>
      <c r="D14" s="12"/>
      <c r="E14" s="12">
        <v>178</v>
      </c>
      <c r="F14" s="13"/>
      <c r="G14" s="13"/>
      <c r="H14" s="14"/>
    </row>
    <row r="15" s="1" customFormat="1" ht="54" customHeight="1" spans="1:8">
      <c r="A15" s="15" t="s">
        <v>20</v>
      </c>
      <c r="B15" s="12">
        <v>2253</v>
      </c>
      <c r="C15" s="12">
        <v>2253</v>
      </c>
      <c r="D15" s="13"/>
      <c r="E15" s="12"/>
      <c r="F15" s="12"/>
      <c r="G15" s="13"/>
      <c r="H15" s="14"/>
    </row>
    <row r="16" s="1" customFormat="1" ht="40" customHeight="1" spans="1:8">
      <c r="A16" s="15" t="s">
        <v>21</v>
      </c>
      <c r="B16" s="12">
        <v>2253</v>
      </c>
      <c r="C16" s="12">
        <v>2253</v>
      </c>
      <c r="D16" s="13"/>
      <c r="E16" s="13"/>
      <c r="F16" s="13"/>
      <c r="G16" s="13"/>
      <c r="H16" s="14"/>
    </row>
    <row r="17" s="1" customFormat="1" ht="53" customHeight="1" spans="1:8">
      <c r="A17" s="15" t="s">
        <v>22</v>
      </c>
      <c r="B17" s="12"/>
      <c r="C17" s="12"/>
      <c r="D17" s="13"/>
      <c r="E17" s="13"/>
      <c r="F17" s="13"/>
      <c r="G17" s="13"/>
      <c r="H17" s="14"/>
    </row>
    <row r="18" s="1" customFormat="1" ht="66" customHeight="1" spans="1:8">
      <c r="A18" s="15" t="s">
        <v>21</v>
      </c>
      <c r="B18" s="12"/>
      <c r="C18" s="12"/>
      <c r="D18" s="13"/>
      <c r="E18" s="13"/>
      <c r="F18" s="13"/>
      <c r="G18" s="13"/>
      <c r="H18" s="14"/>
    </row>
    <row r="19" s="1" customFormat="1" ht="76" customHeight="1" spans="1:8">
      <c r="A19" s="15" t="s">
        <v>23</v>
      </c>
      <c r="B19" s="12"/>
      <c r="C19" s="12"/>
      <c r="D19" s="13"/>
      <c r="E19" s="13"/>
      <c r="F19" s="13"/>
      <c r="G19" s="13"/>
      <c r="H19" s="14"/>
    </row>
    <row r="20" s="1" customFormat="1" ht="96" customHeight="1" spans="1:8">
      <c r="A20" s="11" t="s">
        <v>24</v>
      </c>
      <c r="B20" s="12"/>
      <c r="C20" s="12"/>
      <c r="D20" s="13"/>
      <c r="E20" s="13"/>
      <c r="F20" s="13"/>
      <c r="G20" s="13"/>
      <c r="H20" s="14"/>
    </row>
    <row r="21" s="1" customFormat="1" ht="78" customHeight="1" spans="1:8">
      <c r="A21" s="17" t="s">
        <v>25</v>
      </c>
      <c r="B21" s="18">
        <v>76.99</v>
      </c>
      <c r="C21" s="18">
        <v>76.99</v>
      </c>
      <c r="D21" s="12"/>
      <c r="E21" s="12"/>
      <c r="F21" s="19"/>
      <c r="G21" s="19"/>
      <c r="H21" s="20"/>
    </row>
    <row r="22" s="1" customFormat="1" ht="52" customHeight="1" spans="1:8">
      <c r="A22" s="21" t="s">
        <v>26</v>
      </c>
      <c r="B22" s="12"/>
      <c r="C22" s="12"/>
      <c r="D22" s="19"/>
      <c r="E22" s="19"/>
      <c r="F22" s="19"/>
      <c r="G22" s="19"/>
      <c r="H22" s="20"/>
    </row>
    <row r="23" s="1" customFormat="1" ht="52" customHeight="1" spans="1:8">
      <c r="A23" s="21" t="s">
        <v>27</v>
      </c>
      <c r="B23" s="18">
        <v>76.99</v>
      </c>
      <c r="C23" s="18">
        <v>76.99</v>
      </c>
      <c r="D23" s="12"/>
      <c r="E23" s="12"/>
      <c r="F23" s="19"/>
      <c r="G23" s="19"/>
      <c r="H23" s="20"/>
    </row>
    <row r="24" s="1" customFormat="1" ht="50" customHeight="1" spans="1:8">
      <c r="A24" s="17" t="s">
        <v>28</v>
      </c>
      <c r="B24" s="18">
        <v>4546.01</v>
      </c>
      <c r="C24" s="18">
        <v>4368.01</v>
      </c>
      <c r="D24" s="12"/>
      <c r="E24" s="12">
        <v>178</v>
      </c>
      <c r="F24" s="19"/>
      <c r="G24" s="19"/>
      <c r="H24" s="20"/>
    </row>
    <row r="25" s="1" customFormat="1" ht="102" customHeight="1" spans="1:8">
      <c r="A25" s="15" t="s">
        <v>29</v>
      </c>
      <c r="B25" s="12">
        <v>0</v>
      </c>
      <c r="C25" s="12"/>
      <c r="D25" s="12"/>
      <c r="E25" s="13"/>
      <c r="F25" s="13"/>
      <c r="G25" s="13"/>
      <c r="H25" s="20"/>
    </row>
    <row r="26" s="1" customFormat="1" ht="50" customHeight="1" spans="1:8">
      <c r="A26" s="15" t="s">
        <v>30</v>
      </c>
      <c r="B26" s="18">
        <v>4546.01</v>
      </c>
      <c r="C26" s="18">
        <v>4368.01</v>
      </c>
      <c r="D26" s="12"/>
      <c r="E26" s="12">
        <v>178</v>
      </c>
      <c r="F26" s="13"/>
      <c r="G26" s="13"/>
      <c r="H26" s="14"/>
    </row>
    <row r="27" s="1" customFormat="1" ht="44" customHeight="1" spans="1:8">
      <c r="A27" s="7" t="s">
        <v>121</v>
      </c>
      <c r="B27" s="5"/>
      <c r="C27" s="5"/>
      <c r="D27" s="5"/>
      <c r="E27" s="5"/>
      <c r="F27" s="5"/>
      <c r="G27" s="5"/>
      <c r="H27" s="22"/>
    </row>
    <row r="28" s="1" customFormat="1" ht="117" customHeight="1" spans="1:8">
      <c r="A28" s="23" t="s">
        <v>122</v>
      </c>
      <c r="B28" s="23"/>
      <c r="C28" s="23"/>
      <c r="D28" s="23"/>
      <c r="E28" s="23"/>
      <c r="F28" s="23"/>
      <c r="G28" s="23"/>
      <c r="H28" s="23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9" workbookViewId="0">
      <selection activeCell="E16" sqref="E16"/>
    </sheetView>
  </sheetViews>
  <sheetFormatPr defaultColWidth="9" defaultRowHeight="15" outlineLevelCol="7"/>
  <cols>
    <col min="1" max="1" width="24.6666666666667" style="1" customWidth="1"/>
    <col min="2" max="2" width="13.6916666666667" style="1" customWidth="1"/>
    <col min="3" max="5" width="14.2333333333333" style="1" customWidth="1"/>
    <col min="6" max="7" width="13.3666666666667" style="1" customWidth="1"/>
    <col min="8" max="8" width="18.6833333333333" style="1" customWidth="1"/>
    <col min="9" max="16384" width="9" style="1"/>
  </cols>
  <sheetData>
    <row r="1" s="1" customFormat="1" ht="18.75" spans="1:1">
      <c r="A1" s="2" t="s">
        <v>0</v>
      </c>
    </row>
    <row r="2" s="1" customFormat="1" ht="27" customHeight="1" spans="1:8">
      <c r="A2" s="3" t="s">
        <v>34</v>
      </c>
      <c r="B2" s="3"/>
      <c r="C2" s="3"/>
      <c r="D2" s="3"/>
      <c r="E2" s="3"/>
      <c r="F2" s="3"/>
      <c r="G2" s="3"/>
      <c r="H2" s="4"/>
    </row>
    <row r="3" s="1" customFormat="1" ht="26" customHeight="1" spans="1:8">
      <c r="A3" s="5" t="s">
        <v>35</v>
      </c>
      <c r="B3" s="5"/>
      <c r="C3" s="5" t="s">
        <v>36</v>
      </c>
      <c r="D3" s="5"/>
      <c r="E3" s="7"/>
      <c r="F3" s="7"/>
      <c r="G3" s="7"/>
      <c r="H3" s="8" t="s">
        <v>4</v>
      </c>
    </row>
    <row r="4" s="1" customFormat="1" ht="28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1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32" customHeight="1" spans="1:8">
      <c r="A6" s="11" t="s">
        <v>13</v>
      </c>
      <c r="B6" s="13">
        <f>B7+B15+B17+B19</f>
        <v>9749</v>
      </c>
      <c r="C6" s="13">
        <f>C7+C15+C17+C19</f>
        <v>9596</v>
      </c>
      <c r="D6" s="13">
        <f>D7+D15+D17+D19</f>
        <v>0</v>
      </c>
      <c r="E6" s="13">
        <f>E7+E15+E17+E19</f>
        <v>153</v>
      </c>
      <c r="F6" s="13"/>
      <c r="G6" s="13"/>
      <c r="H6" s="14"/>
    </row>
    <row r="7" s="1" customFormat="1" ht="33" customHeight="1" spans="1:8">
      <c r="A7" s="15" t="s">
        <v>14</v>
      </c>
      <c r="B7" s="13">
        <f>B8+B10+B12</f>
        <v>5740</v>
      </c>
      <c r="C7" s="13">
        <f>C8+C10+C12</f>
        <v>5587</v>
      </c>
      <c r="D7" s="13"/>
      <c r="E7" s="13">
        <f>E8+E10+D12</f>
        <v>153</v>
      </c>
      <c r="F7" s="13"/>
      <c r="G7" s="13"/>
      <c r="H7" s="14"/>
    </row>
    <row r="8" s="1" customFormat="1" ht="33" customHeight="1" spans="1:8">
      <c r="A8" s="15" t="s">
        <v>15</v>
      </c>
      <c r="B8" s="13">
        <f>SUM(C8:E8)</f>
        <v>5740</v>
      </c>
      <c r="C8" s="13">
        <v>5587</v>
      </c>
      <c r="D8" s="13"/>
      <c r="E8" s="13">
        <v>153</v>
      </c>
      <c r="F8" s="13"/>
      <c r="G8" s="13"/>
      <c r="H8" s="14"/>
    </row>
    <row r="9" s="1" customFormat="1" ht="33" customHeight="1" spans="1:8">
      <c r="A9" s="15" t="s">
        <v>16</v>
      </c>
      <c r="B9" s="13">
        <f>SUM(C9:E9)</f>
        <v>5740</v>
      </c>
      <c r="C9" s="13">
        <v>5587</v>
      </c>
      <c r="D9" s="13"/>
      <c r="E9" s="13">
        <v>153</v>
      </c>
      <c r="F9" s="13"/>
      <c r="G9" s="13"/>
      <c r="H9" s="14"/>
    </row>
    <row r="10" s="1" customFormat="1" ht="33" customHeight="1" spans="1:8">
      <c r="A10" s="15" t="s">
        <v>17</v>
      </c>
      <c r="B10" s="13"/>
      <c r="C10" s="13">
        <v>0</v>
      </c>
      <c r="D10" s="13"/>
      <c r="E10" s="13"/>
      <c r="F10" s="13"/>
      <c r="G10" s="13"/>
      <c r="H10" s="14"/>
    </row>
    <row r="11" s="1" customFormat="1" ht="33" customHeight="1" spans="1:8">
      <c r="A11" s="15" t="s">
        <v>16</v>
      </c>
      <c r="B11" s="13"/>
      <c r="C11" s="13">
        <v>0</v>
      </c>
      <c r="D11" s="13"/>
      <c r="E11" s="13"/>
      <c r="F11" s="13"/>
      <c r="G11" s="13"/>
      <c r="H11" s="14"/>
    </row>
    <row r="12" s="1" customFormat="1" ht="33" customHeight="1" spans="1:8">
      <c r="A12" s="15" t="s">
        <v>18</v>
      </c>
      <c r="B12" s="13"/>
      <c r="C12" s="13">
        <v>0</v>
      </c>
      <c r="D12" s="13"/>
      <c r="E12" s="13"/>
      <c r="F12" s="13"/>
      <c r="G12" s="13"/>
      <c r="H12" s="14"/>
    </row>
    <row r="13" s="1" customFormat="1" ht="33" customHeight="1" spans="1:8">
      <c r="A13" s="15" t="s">
        <v>16</v>
      </c>
      <c r="B13" s="13"/>
      <c r="C13" s="13">
        <v>0</v>
      </c>
      <c r="D13" s="13"/>
      <c r="E13" s="13"/>
      <c r="F13" s="13"/>
      <c r="G13" s="13"/>
      <c r="H13" s="14"/>
    </row>
    <row r="14" s="1" customFormat="1" ht="44" customHeight="1" spans="1:8">
      <c r="A14" s="15" t="s">
        <v>19</v>
      </c>
      <c r="B14" s="13">
        <f>B9+B11+B13</f>
        <v>5740</v>
      </c>
      <c r="C14" s="13">
        <f>C9+C11+C13</f>
        <v>5587</v>
      </c>
      <c r="D14" s="13">
        <f>D9+D11+D13</f>
        <v>0</v>
      </c>
      <c r="E14" s="13">
        <f>E9+E11+E13</f>
        <v>153</v>
      </c>
      <c r="F14" s="13"/>
      <c r="G14" s="13"/>
      <c r="H14" s="14"/>
    </row>
    <row r="15" s="1" customFormat="1" ht="33" customHeight="1" spans="1:8">
      <c r="A15" s="15" t="s">
        <v>20</v>
      </c>
      <c r="B15" s="13">
        <f t="shared" ref="B15:B18" si="0">C15</f>
        <v>4009</v>
      </c>
      <c r="C15" s="13">
        <f>C16</f>
        <v>4009</v>
      </c>
      <c r="D15" s="13"/>
      <c r="E15" s="13"/>
      <c r="F15" s="13"/>
      <c r="G15" s="13"/>
      <c r="H15" s="14"/>
    </row>
    <row r="16" s="1" customFormat="1" ht="33" customHeight="1" spans="1:8">
      <c r="A16" s="15" t="s">
        <v>21</v>
      </c>
      <c r="B16" s="13">
        <f t="shared" si="0"/>
        <v>4009</v>
      </c>
      <c r="C16" s="13">
        <v>4009</v>
      </c>
      <c r="D16" s="13" t="s">
        <v>38</v>
      </c>
      <c r="E16" s="13"/>
      <c r="F16" s="13"/>
      <c r="G16" s="13"/>
      <c r="H16" s="14"/>
    </row>
    <row r="17" s="1" customFormat="1" ht="33" customHeight="1" spans="1:8">
      <c r="A17" s="15" t="s">
        <v>22</v>
      </c>
      <c r="B17" s="13">
        <f t="shared" si="0"/>
        <v>0</v>
      </c>
      <c r="C17" s="13"/>
      <c r="D17" s="13"/>
      <c r="E17" s="13"/>
      <c r="F17" s="13"/>
      <c r="G17" s="13"/>
      <c r="H17" s="14"/>
    </row>
    <row r="18" s="1" customFormat="1" ht="41" customHeight="1" spans="1:8">
      <c r="A18" s="15" t="s">
        <v>21</v>
      </c>
      <c r="B18" s="13">
        <f t="shared" si="0"/>
        <v>0</v>
      </c>
      <c r="C18" s="13"/>
      <c r="D18" s="13"/>
      <c r="E18" s="13"/>
      <c r="F18" s="13"/>
      <c r="G18" s="13"/>
      <c r="H18" s="14"/>
    </row>
    <row r="19" s="1" customFormat="1" ht="41" customHeight="1" spans="1:8">
      <c r="A19" s="15" t="s">
        <v>23</v>
      </c>
      <c r="B19" s="13"/>
      <c r="C19" s="13"/>
      <c r="D19" s="13"/>
      <c r="E19" s="13"/>
      <c r="F19" s="13"/>
      <c r="G19" s="13"/>
      <c r="H19" s="14"/>
    </row>
    <row r="20" s="1" customFormat="1" ht="61" customHeight="1" spans="1:8">
      <c r="A20" s="11" t="s">
        <v>24</v>
      </c>
      <c r="B20" s="13">
        <f t="shared" ref="B20:B25" si="1">C20</f>
        <v>365.58</v>
      </c>
      <c r="C20" s="13">
        <v>365.58</v>
      </c>
      <c r="D20" s="13"/>
      <c r="E20" s="13"/>
      <c r="F20" s="13"/>
      <c r="G20" s="13"/>
      <c r="H20" s="14"/>
    </row>
    <row r="21" s="1" customFormat="1" ht="35" customHeight="1" spans="1:8">
      <c r="A21" s="11" t="s">
        <v>25</v>
      </c>
      <c r="B21" s="45">
        <v>383.947</v>
      </c>
      <c r="C21" s="45">
        <v>383.947</v>
      </c>
      <c r="D21" s="13">
        <f>D22+D23</f>
        <v>0</v>
      </c>
      <c r="E21" s="13"/>
      <c r="F21" s="13"/>
      <c r="G21" s="13"/>
      <c r="H21" s="14"/>
    </row>
    <row r="22" s="1" customFormat="1" ht="48" customHeight="1" spans="1:8">
      <c r="A22" s="15" t="s">
        <v>26</v>
      </c>
      <c r="B22" s="45">
        <f t="shared" si="1"/>
        <v>209.467</v>
      </c>
      <c r="C22" s="45">
        <v>209.467</v>
      </c>
      <c r="D22" s="13"/>
      <c r="E22" s="13"/>
      <c r="F22" s="13"/>
      <c r="G22" s="13"/>
      <c r="H22" s="14"/>
    </row>
    <row r="23" s="1" customFormat="1" ht="48" customHeight="1" spans="1:8">
      <c r="A23" s="15" t="s">
        <v>27</v>
      </c>
      <c r="B23" s="13">
        <f>C23+E23</f>
        <v>174.48</v>
      </c>
      <c r="C23" s="13">
        <v>174.48</v>
      </c>
      <c r="D23" s="13"/>
      <c r="E23" s="13"/>
      <c r="F23" s="13"/>
      <c r="G23" s="13"/>
      <c r="H23" s="14"/>
    </row>
    <row r="24" s="1" customFormat="1" ht="41" customHeight="1" spans="1:8">
      <c r="A24" s="11" t="s">
        <v>28</v>
      </c>
      <c r="B24" s="45">
        <f>B25+B26</f>
        <v>9730.633</v>
      </c>
      <c r="C24" s="45">
        <f>C25+C26</f>
        <v>9577.633</v>
      </c>
      <c r="D24" s="13"/>
      <c r="E24" s="13">
        <v>153</v>
      </c>
      <c r="F24" s="13"/>
      <c r="G24" s="13"/>
      <c r="H24" s="14"/>
    </row>
    <row r="25" s="1" customFormat="1" ht="58" customHeight="1" spans="1:8">
      <c r="A25" s="134" t="s">
        <v>29</v>
      </c>
      <c r="B25" s="45">
        <f t="shared" si="1"/>
        <v>156.113</v>
      </c>
      <c r="C25" s="45">
        <f>C20-C22</f>
        <v>156.113</v>
      </c>
      <c r="D25" s="13"/>
      <c r="E25" s="13"/>
      <c r="F25" s="13"/>
      <c r="G25" s="13"/>
      <c r="H25" s="14"/>
    </row>
    <row r="26" s="1" customFormat="1" ht="39" customHeight="1" spans="1:8">
      <c r="A26" s="134" t="s">
        <v>30</v>
      </c>
      <c r="B26" s="13">
        <f>C26+E26</f>
        <v>9574.52</v>
      </c>
      <c r="C26" s="13">
        <f>C6-C23</f>
        <v>9421.52</v>
      </c>
      <c r="D26" s="13"/>
      <c r="E26" s="13">
        <v>153</v>
      </c>
      <c r="F26" s="13"/>
      <c r="G26" s="13"/>
      <c r="H26" s="14"/>
    </row>
    <row r="27" s="1" customFormat="1" ht="28" customHeight="1" spans="1:8">
      <c r="A27" s="7" t="s">
        <v>39</v>
      </c>
      <c r="B27" s="5" t="s">
        <v>40</v>
      </c>
      <c r="C27" s="5"/>
      <c r="D27" s="5" t="s">
        <v>41</v>
      </c>
      <c r="E27" s="5"/>
      <c r="F27" s="5" t="s">
        <v>42</v>
      </c>
      <c r="G27" s="5"/>
      <c r="H27" s="22"/>
    </row>
    <row r="28" s="1" customFormat="1" ht="48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A22" workbookViewId="0">
      <selection activeCell="D34" sqref="D34"/>
    </sheetView>
  </sheetViews>
  <sheetFormatPr defaultColWidth="9" defaultRowHeight="15"/>
  <cols>
    <col min="1" max="1" width="17.375" style="106" customWidth="1"/>
    <col min="2" max="3" width="12.75" style="106" customWidth="1"/>
    <col min="4" max="4" width="15.25" style="106" customWidth="1"/>
    <col min="5" max="7" width="13.125" style="106" customWidth="1"/>
    <col min="8" max="8" width="23.125" style="106" customWidth="1"/>
    <col min="9" max="9" width="9" style="106"/>
    <col min="10" max="10" width="11.125" style="106" customWidth="1"/>
    <col min="11" max="11" width="9" style="106"/>
    <col min="12" max="12" width="11.125" style="106" customWidth="1"/>
    <col min="13" max="16384" width="9" style="106"/>
  </cols>
  <sheetData>
    <row r="1" s="106" customFormat="1" ht="18.75" customHeight="1" spans="1:1">
      <c r="A1" s="107" t="s">
        <v>0</v>
      </c>
    </row>
    <row r="2" s="106" customFormat="1" ht="26.25" customHeight="1" spans="1:8">
      <c r="A2" s="108" t="s">
        <v>45</v>
      </c>
      <c r="B2" s="108"/>
      <c r="C2" s="108"/>
      <c r="D2" s="108"/>
      <c r="E2" s="108"/>
      <c r="F2" s="108"/>
      <c r="G2" s="108"/>
      <c r="H2" s="109"/>
    </row>
    <row r="3" s="106" customFormat="1" ht="23" customHeight="1" spans="1:10">
      <c r="A3" s="110" t="s">
        <v>46</v>
      </c>
      <c r="B3" s="110"/>
      <c r="C3" s="110" t="s">
        <v>47</v>
      </c>
      <c r="D3" s="110"/>
      <c r="E3" s="110"/>
      <c r="F3" s="111"/>
      <c r="G3" s="111"/>
      <c r="H3" s="112" t="s">
        <v>4</v>
      </c>
      <c r="J3" s="106" t="s">
        <v>48</v>
      </c>
    </row>
    <row r="4" s="106" customFormat="1" ht="16" customHeight="1" spans="1:8">
      <c r="A4" s="113"/>
      <c r="B4" s="113" t="s">
        <v>5</v>
      </c>
      <c r="C4" s="113" t="s">
        <v>6</v>
      </c>
      <c r="D4" s="113"/>
      <c r="E4" s="113"/>
      <c r="F4" s="113"/>
      <c r="G4" s="113"/>
      <c r="H4" s="114" t="s">
        <v>7</v>
      </c>
    </row>
    <row r="5" s="106" customFormat="1" ht="25" customHeight="1" spans="1:8">
      <c r="A5" s="113"/>
      <c r="B5" s="113"/>
      <c r="C5" s="113" t="s">
        <v>8</v>
      </c>
      <c r="D5" s="113" t="s">
        <v>9</v>
      </c>
      <c r="E5" s="113" t="s">
        <v>49</v>
      </c>
      <c r="F5" s="113" t="s">
        <v>50</v>
      </c>
      <c r="G5" s="113" t="s">
        <v>51</v>
      </c>
      <c r="H5" s="114"/>
    </row>
    <row r="6" s="106" customFormat="1" ht="26" customHeight="1" spans="1:8">
      <c r="A6" s="115" t="s">
        <v>13</v>
      </c>
      <c r="B6" s="116">
        <v>5521</v>
      </c>
      <c r="C6" s="117">
        <v>5281</v>
      </c>
      <c r="D6" s="117"/>
      <c r="E6" s="116">
        <v>200</v>
      </c>
      <c r="F6" s="117">
        <v>40</v>
      </c>
      <c r="G6" s="118"/>
      <c r="H6" s="119" t="s">
        <v>52</v>
      </c>
    </row>
    <row r="7" s="106" customFormat="1" ht="22" customHeight="1" spans="1:10">
      <c r="A7" s="119" t="s">
        <v>14</v>
      </c>
      <c r="B7" s="116">
        <v>3186</v>
      </c>
      <c r="C7" s="116">
        <v>2946</v>
      </c>
      <c r="D7" s="117"/>
      <c r="E7" s="116">
        <v>200</v>
      </c>
      <c r="F7" s="117">
        <v>40</v>
      </c>
      <c r="G7" s="118"/>
      <c r="H7" s="119" t="s">
        <v>53</v>
      </c>
      <c r="J7" s="106" t="s">
        <v>54</v>
      </c>
    </row>
    <row r="8" s="106" customFormat="1" ht="26" customHeight="1" spans="1:8">
      <c r="A8" s="119" t="s">
        <v>15</v>
      </c>
      <c r="B8" s="116">
        <v>3186</v>
      </c>
      <c r="C8" s="116">
        <v>2946</v>
      </c>
      <c r="D8" s="117"/>
      <c r="E8" s="116">
        <v>200</v>
      </c>
      <c r="F8" s="117">
        <v>40</v>
      </c>
      <c r="G8" s="118"/>
      <c r="H8" s="119" t="s">
        <v>53</v>
      </c>
    </row>
    <row r="9" s="106" customFormat="1" ht="22" customHeight="1" spans="1:8">
      <c r="A9" s="119" t="s">
        <v>16</v>
      </c>
      <c r="B9" s="116">
        <v>3186</v>
      </c>
      <c r="C9" s="116">
        <v>2946</v>
      </c>
      <c r="D9" s="117" t="s">
        <v>55</v>
      </c>
      <c r="E9" s="116">
        <v>200</v>
      </c>
      <c r="F9" s="117">
        <v>40</v>
      </c>
      <c r="G9" s="118"/>
      <c r="H9" s="119" t="s">
        <v>53</v>
      </c>
    </row>
    <row r="10" s="106" customFormat="1" ht="20" customHeight="1" spans="1:8">
      <c r="A10" s="119" t="s">
        <v>17</v>
      </c>
      <c r="B10" s="116"/>
      <c r="C10" s="116"/>
      <c r="D10" s="116"/>
      <c r="E10" s="116"/>
      <c r="F10" s="118"/>
      <c r="G10" s="118"/>
      <c r="H10" s="119" t="s">
        <v>53</v>
      </c>
    </row>
    <row r="11" s="106" customFormat="1" ht="25" customHeight="1" spans="1:13">
      <c r="A11" s="119" t="s">
        <v>16</v>
      </c>
      <c r="B11" s="116"/>
      <c r="C11" s="116"/>
      <c r="D11" s="116"/>
      <c r="E11" s="116"/>
      <c r="F11" s="118"/>
      <c r="G11" s="118"/>
      <c r="H11" s="119" t="s">
        <v>53</v>
      </c>
      <c r="M11" s="106" t="s">
        <v>56</v>
      </c>
    </row>
    <row r="12" s="106" customFormat="1" ht="23" customHeight="1" spans="1:10">
      <c r="A12" s="119" t="s">
        <v>18</v>
      </c>
      <c r="B12" s="116"/>
      <c r="C12" s="116"/>
      <c r="D12" s="117"/>
      <c r="E12" s="117"/>
      <c r="F12" s="118"/>
      <c r="G12" s="118"/>
      <c r="H12" s="119" t="s">
        <v>53</v>
      </c>
      <c r="J12" s="106" t="s">
        <v>57</v>
      </c>
    </row>
    <row r="13" s="106" customFormat="1" ht="24" customHeight="1" spans="1:8">
      <c r="A13" s="119" t="s">
        <v>16</v>
      </c>
      <c r="B13" s="116"/>
      <c r="C13" s="116"/>
      <c r="D13" s="117"/>
      <c r="E13" s="117"/>
      <c r="F13" s="118"/>
      <c r="G13" s="118"/>
      <c r="H13" s="119" t="s">
        <v>53</v>
      </c>
    </row>
    <row r="14" s="106" customFormat="1" ht="37" customHeight="1" spans="1:8">
      <c r="A14" s="119" t="s">
        <v>19</v>
      </c>
      <c r="B14" s="116">
        <v>3186</v>
      </c>
      <c r="C14" s="116">
        <v>2946</v>
      </c>
      <c r="D14" s="117"/>
      <c r="E14" s="116">
        <v>200</v>
      </c>
      <c r="F14" s="117">
        <v>40</v>
      </c>
      <c r="G14" s="118"/>
      <c r="H14" s="119" t="s">
        <v>58</v>
      </c>
    </row>
    <row r="15" s="106" customFormat="1" ht="28" customHeight="1" spans="1:12">
      <c r="A15" s="119" t="s">
        <v>20</v>
      </c>
      <c r="B15" s="116">
        <v>2335</v>
      </c>
      <c r="C15" s="116">
        <v>2335</v>
      </c>
      <c r="D15" s="117"/>
      <c r="E15" s="117"/>
      <c r="F15" s="118"/>
      <c r="G15" s="118"/>
      <c r="H15" s="119" t="s">
        <v>53</v>
      </c>
      <c r="L15" s="106" t="s">
        <v>59</v>
      </c>
    </row>
    <row r="16" s="106" customFormat="1" ht="25" customHeight="1" spans="1:8">
      <c r="A16" s="119" t="s">
        <v>21</v>
      </c>
      <c r="B16" s="116">
        <v>2335</v>
      </c>
      <c r="C16" s="116">
        <v>2335</v>
      </c>
      <c r="D16" s="117"/>
      <c r="E16" s="117"/>
      <c r="F16" s="118"/>
      <c r="G16" s="118"/>
      <c r="H16" s="119" t="s">
        <v>53</v>
      </c>
    </row>
    <row r="17" s="106" customFormat="1" ht="39" customHeight="1" spans="1:8">
      <c r="A17" s="119" t="s">
        <v>22</v>
      </c>
      <c r="B17" s="117"/>
      <c r="C17" s="117"/>
      <c r="D17" s="117"/>
      <c r="E17" s="117"/>
      <c r="F17" s="118"/>
      <c r="G17" s="118"/>
      <c r="H17" s="119" t="s">
        <v>60</v>
      </c>
    </row>
    <row r="18" s="106" customFormat="1" ht="33" customHeight="1" spans="1:8">
      <c r="A18" s="119" t="s">
        <v>21</v>
      </c>
      <c r="B18" s="117"/>
      <c r="C18" s="117"/>
      <c r="D18" s="117"/>
      <c r="E18" s="117"/>
      <c r="F18" s="118" t="s">
        <v>38</v>
      </c>
      <c r="G18" s="118"/>
      <c r="H18" s="119" t="s">
        <v>61</v>
      </c>
    </row>
    <row r="19" s="106" customFormat="1" ht="42" customHeight="1" spans="1:8">
      <c r="A19" s="119" t="s">
        <v>23</v>
      </c>
      <c r="B19" s="116"/>
      <c r="C19" s="116"/>
      <c r="D19" s="117"/>
      <c r="E19" s="117"/>
      <c r="F19" s="118"/>
      <c r="G19" s="118"/>
      <c r="H19" s="119" t="s">
        <v>62</v>
      </c>
    </row>
    <row r="20" s="106" customFormat="1" ht="96" customHeight="1" spans="1:8">
      <c r="A20" s="115" t="s">
        <v>24</v>
      </c>
      <c r="B20" s="117">
        <v>0</v>
      </c>
      <c r="C20" s="117"/>
      <c r="D20" s="117"/>
      <c r="E20" s="117"/>
      <c r="F20" s="118"/>
      <c r="G20" s="118"/>
      <c r="H20" s="119" t="s">
        <v>63</v>
      </c>
    </row>
    <row r="21" s="106" customFormat="1" ht="52" customHeight="1" spans="1:8">
      <c r="A21" s="120" t="s">
        <v>25</v>
      </c>
      <c r="B21" s="117">
        <v>124.22</v>
      </c>
      <c r="C21" s="117">
        <v>124.22</v>
      </c>
      <c r="D21" s="121"/>
      <c r="E21" s="121"/>
      <c r="F21" s="122"/>
      <c r="G21" s="122"/>
      <c r="H21" s="123" t="s">
        <v>64</v>
      </c>
    </row>
    <row r="22" s="106" customFormat="1" ht="44" customHeight="1" spans="1:8">
      <c r="A22" s="123" t="s">
        <v>26</v>
      </c>
      <c r="B22" s="124" t="s">
        <v>65</v>
      </c>
      <c r="C22" s="124" t="s">
        <v>65</v>
      </c>
      <c r="D22" s="121"/>
      <c r="E22" s="121"/>
      <c r="F22" s="122"/>
      <c r="G22" s="122"/>
      <c r="H22" s="123"/>
    </row>
    <row r="23" s="106" customFormat="1" ht="28" customHeight="1" spans="1:8">
      <c r="A23" s="123" t="s">
        <v>27</v>
      </c>
      <c r="B23" s="117">
        <v>124.22</v>
      </c>
      <c r="C23" s="117">
        <v>124.22</v>
      </c>
      <c r="D23" s="125"/>
      <c r="E23" s="125"/>
      <c r="F23" s="122"/>
      <c r="G23" s="122"/>
      <c r="H23" s="123"/>
    </row>
    <row r="24" s="106" customFormat="1" ht="32" customHeight="1" spans="1:8">
      <c r="A24" s="115" t="s">
        <v>28</v>
      </c>
      <c r="B24" s="117">
        <f>C24+E24+F24</f>
        <v>5396.78</v>
      </c>
      <c r="C24" s="117">
        <f>C6-C21</f>
        <v>5156.78</v>
      </c>
      <c r="D24" s="117"/>
      <c r="E24" s="116">
        <v>200</v>
      </c>
      <c r="F24" s="117">
        <v>40</v>
      </c>
      <c r="G24" s="118"/>
      <c r="H24" s="119" t="s">
        <v>66</v>
      </c>
    </row>
    <row r="25" s="106" customFormat="1" ht="74" customHeight="1" spans="1:8">
      <c r="A25" s="119" t="s">
        <v>29</v>
      </c>
      <c r="B25" s="126" t="s">
        <v>65</v>
      </c>
      <c r="C25" s="126" t="s">
        <v>65</v>
      </c>
      <c r="D25" s="117"/>
      <c r="E25" s="117"/>
      <c r="F25" s="118"/>
      <c r="G25" s="118"/>
      <c r="H25" s="123" t="s">
        <v>67</v>
      </c>
    </row>
    <row r="26" s="106" customFormat="1" ht="50" customHeight="1" spans="1:8">
      <c r="A26" s="119" t="s">
        <v>30</v>
      </c>
      <c r="B26" s="117">
        <v>5396.78</v>
      </c>
      <c r="C26" s="117">
        <v>5156.78</v>
      </c>
      <c r="D26" s="117"/>
      <c r="E26" s="116">
        <v>200</v>
      </c>
      <c r="F26" s="117">
        <v>40</v>
      </c>
      <c r="G26" s="118"/>
      <c r="H26" s="119" t="s">
        <v>68</v>
      </c>
    </row>
    <row r="27" s="106" customFormat="1" ht="44" customHeight="1" spans="1:8">
      <c r="A27" s="127" t="s">
        <v>69</v>
      </c>
      <c r="B27" s="128"/>
      <c r="C27" s="128"/>
      <c r="D27" s="128" t="s">
        <v>70</v>
      </c>
      <c r="E27" s="128"/>
      <c r="F27" s="128"/>
      <c r="G27" s="128"/>
      <c r="H27" s="127" t="s">
        <v>71</v>
      </c>
    </row>
    <row r="28" s="106" customFormat="1" ht="117" customHeight="1" spans="1:8">
      <c r="A28" s="129" t="s">
        <v>72</v>
      </c>
      <c r="B28" s="129"/>
      <c r="C28" s="129"/>
      <c r="D28" s="129"/>
      <c r="E28" s="129"/>
      <c r="F28" s="129"/>
      <c r="G28" s="129"/>
      <c r="H28" s="129"/>
    </row>
    <row r="29" s="106" customFormat="1" ht="13.5" customHeight="1" spans="1:8">
      <c r="A29" s="130" t="s">
        <v>44</v>
      </c>
      <c r="B29" s="131"/>
      <c r="C29" s="131"/>
      <c r="D29" s="131"/>
      <c r="E29" s="131"/>
      <c r="F29" s="131"/>
      <c r="G29" s="132"/>
      <c r="H29" s="133"/>
    </row>
    <row r="30" s="106" customFormat="1" ht="13.5" customHeight="1" spans="1:8">
      <c r="A30" s="133"/>
      <c r="B30" s="133"/>
      <c r="C30" s="133"/>
      <c r="D30" s="133"/>
      <c r="E30" s="133"/>
      <c r="F30" s="133"/>
      <c r="G30" s="133"/>
      <c r="H30" s="133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F27" sqref="F27:G27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" style="1" customWidth="1"/>
    <col min="5" max="7" width="13.083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73</v>
      </c>
      <c r="B3" s="5"/>
      <c r="C3" s="5" t="s">
        <v>74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13">
        <f t="shared" ref="B6:B13" si="0">SUM(C6:G6)</f>
        <v>7289</v>
      </c>
      <c r="C6" s="13">
        <f t="shared" ref="C6:F6" si="1">C7+C15+C17+C19</f>
        <v>6751</v>
      </c>
      <c r="D6" s="13"/>
      <c r="E6" s="13">
        <f t="shared" si="1"/>
        <v>488</v>
      </c>
      <c r="F6" s="13">
        <f t="shared" si="1"/>
        <v>50</v>
      </c>
      <c r="G6" s="13"/>
      <c r="H6" s="14"/>
    </row>
    <row r="7" s="1" customFormat="1" ht="45" customHeight="1" spans="1:8">
      <c r="A7" s="15" t="s">
        <v>14</v>
      </c>
      <c r="B7" s="105">
        <f t="shared" ref="B7:F7" si="2">B8+B10+B12</f>
        <v>4642</v>
      </c>
      <c r="C7" s="105">
        <f t="shared" si="2"/>
        <v>4104</v>
      </c>
      <c r="D7" s="105"/>
      <c r="E7" s="105">
        <f t="shared" si="2"/>
        <v>488</v>
      </c>
      <c r="F7" s="105">
        <f t="shared" si="2"/>
        <v>50</v>
      </c>
      <c r="G7" s="13"/>
      <c r="H7" s="14"/>
    </row>
    <row r="8" s="1" customFormat="1" ht="51" customHeight="1" spans="1:8">
      <c r="A8" s="15" t="s">
        <v>15</v>
      </c>
      <c r="B8" s="105">
        <f t="shared" si="0"/>
        <v>4642</v>
      </c>
      <c r="C8" s="105">
        <v>4104</v>
      </c>
      <c r="D8" s="13"/>
      <c r="E8" s="105">
        <v>488</v>
      </c>
      <c r="F8" s="13">
        <v>50</v>
      </c>
      <c r="G8" s="13"/>
      <c r="H8" s="14"/>
    </row>
    <row r="9" s="1" customFormat="1" ht="40" customHeight="1" spans="1:8">
      <c r="A9" s="15" t="s">
        <v>16</v>
      </c>
      <c r="B9" s="105">
        <f t="shared" si="0"/>
        <v>4642</v>
      </c>
      <c r="C9" s="105">
        <v>4104</v>
      </c>
      <c r="D9" s="13"/>
      <c r="E9" s="105">
        <v>488</v>
      </c>
      <c r="F9" s="13">
        <v>50</v>
      </c>
      <c r="G9" s="13"/>
      <c r="H9" s="14"/>
    </row>
    <row r="10" s="1" customFormat="1" ht="40" customHeight="1" spans="1:8">
      <c r="A10" s="15" t="s">
        <v>17</v>
      </c>
      <c r="B10" s="105">
        <f t="shared" si="0"/>
        <v>0</v>
      </c>
      <c r="C10" s="13"/>
      <c r="D10" s="13"/>
      <c r="E10" s="13"/>
      <c r="F10" s="13"/>
      <c r="G10" s="13"/>
      <c r="H10" s="14"/>
    </row>
    <row r="11" s="1" customFormat="1" ht="40" customHeight="1" spans="1:8">
      <c r="A11" s="15" t="s">
        <v>16</v>
      </c>
      <c r="B11" s="105">
        <f t="shared" si="0"/>
        <v>0</v>
      </c>
      <c r="C11" s="13"/>
      <c r="D11" s="13"/>
      <c r="E11" s="13"/>
      <c r="F11" s="13"/>
      <c r="G11" s="13"/>
      <c r="H11" s="14"/>
    </row>
    <row r="12" s="1" customFormat="1" ht="40" customHeight="1" spans="1:8">
      <c r="A12" s="15" t="s">
        <v>18</v>
      </c>
      <c r="B12" s="105">
        <f t="shared" si="0"/>
        <v>0</v>
      </c>
      <c r="C12" s="13"/>
      <c r="D12" s="13"/>
      <c r="E12" s="13"/>
      <c r="F12" s="13"/>
      <c r="G12" s="13"/>
      <c r="H12" s="14"/>
    </row>
    <row r="13" s="1" customFormat="1" ht="40" customHeight="1" spans="1:8">
      <c r="A13" s="15" t="s">
        <v>16</v>
      </c>
      <c r="B13" s="105">
        <f t="shared" si="0"/>
        <v>0</v>
      </c>
      <c r="C13" s="13"/>
      <c r="D13" s="13"/>
      <c r="E13" s="13"/>
      <c r="F13" s="13"/>
      <c r="G13" s="13"/>
      <c r="H13" s="14"/>
    </row>
    <row r="14" s="1" customFormat="1" ht="67" customHeight="1" spans="1:8">
      <c r="A14" s="15" t="s">
        <v>19</v>
      </c>
      <c r="B14" s="105">
        <f t="shared" ref="B14:F14" si="3">B9+B11+B13</f>
        <v>4642</v>
      </c>
      <c r="C14" s="105">
        <f t="shared" si="3"/>
        <v>4104</v>
      </c>
      <c r="D14" s="105"/>
      <c r="E14" s="105">
        <f t="shared" si="3"/>
        <v>488</v>
      </c>
      <c r="F14" s="105">
        <f t="shared" si="3"/>
        <v>50</v>
      </c>
      <c r="G14" s="13"/>
      <c r="H14" s="14"/>
    </row>
    <row r="15" s="1" customFormat="1" ht="54" customHeight="1" spans="1:8">
      <c r="A15" s="15" t="s">
        <v>20</v>
      </c>
      <c r="B15" s="105">
        <f t="shared" ref="B15:B23" si="4">SUM(C15:G15)</f>
        <v>2647</v>
      </c>
      <c r="C15" s="105">
        <v>2647</v>
      </c>
      <c r="D15" s="13"/>
      <c r="E15" s="13"/>
      <c r="F15" s="13"/>
      <c r="G15" s="13"/>
      <c r="H15" s="14"/>
    </row>
    <row r="16" s="1" customFormat="1" ht="40" customHeight="1" spans="1:8">
      <c r="A16" s="15" t="s">
        <v>21</v>
      </c>
      <c r="B16" s="105">
        <f t="shared" si="4"/>
        <v>2647</v>
      </c>
      <c r="C16" s="105">
        <v>2647</v>
      </c>
      <c r="D16" s="13"/>
      <c r="E16" s="13"/>
      <c r="F16" s="13"/>
      <c r="G16" s="13"/>
      <c r="H16" s="14"/>
    </row>
    <row r="17" s="1" customFormat="1" ht="53" customHeight="1" spans="1:8">
      <c r="A17" s="15" t="s">
        <v>22</v>
      </c>
      <c r="B17" s="105">
        <f t="shared" si="4"/>
        <v>0</v>
      </c>
      <c r="C17" s="13"/>
      <c r="D17" s="13"/>
      <c r="E17" s="13"/>
      <c r="F17" s="13"/>
      <c r="G17" s="13"/>
      <c r="H17" s="14"/>
    </row>
    <row r="18" s="1" customFormat="1" ht="66" customHeight="1" spans="1:8">
      <c r="A18" s="15" t="s">
        <v>21</v>
      </c>
      <c r="B18" s="105">
        <f t="shared" si="4"/>
        <v>0</v>
      </c>
      <c r="C18" s="13"/>
      <c r="D18" s="13"/>
      <c r="E18" s="13"/>
      <c r="F18" s="13"/>
      <c r="G18" s="13"/>
      <c r="H18" s="14"/>
    </row>
    <row r="19" s="1" customFormat="1" ht="76" customHeight="1" spans="1:8">
      <c r="A19" s="15" t="s">
        <v>23</v>
      </c>
      <c r="B19" s="105">
        <f t="shared" si="4"/>
        <v>0</v>
      </c>
      <c r="C19" s="13"/>
      <c r="D19" s="13"/>
      <c r="E19" s="13"/>
      <c r="F19" s="13"/>
      <c r="G19" s="13"/>
      <c r="H19" s="14"/>
    </row>
    <row r="20" s="1" customFormat="1" ht="96" customHeight="1" spans="1:8">
      <c r="A20" s="11" t="s">
        <v>24</v>
      </c>
      <c r="B20" s="45">
        <f t="shared" si="4"/>
        <v>447.976</v>
      </c>
      <c r="C20" s="45">
        <v>422.966</v>
      </c>
      <c r="D20" s="45"/>
      <c r="E20" s="45">
        <v>25.01</v>
      </c>
      <c r="F20" s="13"/>
      <c r="G20" s="13"/>
      <c r="H20" s="14"/>
    </row>
    <row r="21" s="1" customFormat="1" ht="78" customHeight="1" spans="1:8">
      <c r="A21" s="11" t="s">
        <v>25</v>
      </c>
      <c r="B21" s="105">
        <f t="shared" si="4"/>
        <v>148.397159</v>
      </c>
      <c r="C21" s="13">
        <f t="shared" ref="C21:F21" si="5">C22+C23</f>
        <v>148.397159</v>
      </c>
      <c r="D21" s="13"/>
      <c r="E21" s="13">
        <f t="shared" si="5"/>
        <v>0</v>
      </c>
      <c r="F21" s="13">
        <f t="shared" si="5"/>
        <v>0</v>
      </c>
      <c r="G21" s="13"/>
      <c r="H21" s="14"/>
    </row>
    <row r="22" s="1" customFormat="1" ht="52" customHeight="1" spans="1:8">
      <c r="A22" s="15" t="s">
        <v>26</v>
      </c>
      <c r="B22" s="105">
        <f t="shared" si="4"/>
        <v>0</v>
      </c>
      <c r="C22" s="13">
        <f>C20-C25</f>
        <v>0</v>
      </c>
      <c r="D22" s="13"/>
      <c r="E22" s="13"/>
      <c r="F22" s="13"/>
      <c r="G22" s="13"/>
      <c r="H22" s="14"/>
    </row>
    <row r="23" s="1" customFormat="1" ht="52" customHeight="1" spans="1:8">
      <c r="A23" s="15" t="s">
        <v>27</v>
      </c>
      <c r="B23" s="105">
        <f t="shared" si="4"/>
        <v>148.397159</v>
      </c>
      <c r="C23" s="13">
        <v>148.397159</v>
      </c>
      <c r="D23" s="13"/>
      <c r="E23" s="13"/>
      <c r="F23" s="13"/>
      <c r="G23" s="13"/>
      <c r="H23" s="14"/>
    </row>
    <row r="24" s="1" customFormat="1" ht="50" customHeight="1" spans="1:8">
      <c r="A24" s="11" t="s">
        <v>28</v>
      </c>
      <c r="B24" s="45">
        <f t="shared" ref="B24:F24" si="6">B25+B26</f>
        <v>7588.578841</v>
      </c>
      <c r="C24" s="45">
        <f t="shared" si="6"/>
        <v>7025.568841</v>
      </c>
      <c r="D24" s="45"/>
      <c r="E24" s="45">
        <f t="shared" si="6"/>
        <v>513.01</v>
      </c>
      <c r="F24" s="13">
        <f t="shared" si="6"/>
        <v>50</v>
      </c>
      <c r="G24" s="13"/>
      <c r="H24" s="14"/>
    </row>
    <row r="25" s="1" customFormat="1" ht="102" customHeight="1" spans="1:8">
      <c r="A25" s="15" t="s">
        <v>29</v>
      </c>
      <c r="B25" s="45">
        <f>SUM(C25:G25)</f>
        <v>447.976</v>
      </c>
      <c r="C25" s="45">
        <v>422.966</v>
      </c>
      <c r="D25" s="45"/>
      <c r="E25" s="45">
        <v>25.01</v>
      </c>
      <c r="F25" s="13"/>
      <c r="G25" s="13"/>
      <c r="H25" s="14"/>
    </row>
    <row r="26" s="1" customFormat="1" ht="50" customHeight="1" spans="1:8">
      <c r="A26" s="15" t="s">
        <v>30</v>
      </c>
      <c r="B26" s="45">
        <f>SUM(C26:G26)</f>
        <v>7140.602841</v>
      </c>
      <c r="C26" s="45">
        <f t="shared" ref="C26:G26" si="7">C6-C23</f>
        <v>6602.602841</v>
      </c>
      <c r="D26" s="13">
        <f t="shared" si="7"/>
        <v>0</v>
      </c>
      <c r="E26" s="13">
        <f t="shared" si="7"/>
        <v>488</v>
      </c>
      <c r="F26" s="13">
        <f t="shared" si="7"/>
        <v>50</v>
      </c>
      <c r="G26" s="13">
        <f t="shared" si="7"/>
        <v>0</v>
      </c>
      <c r="H26" s="14"/>
    </row>
    <row r="27" s="1" customFormat="1" ht="44" customHeight="1" spans="1:8">
      <c r="A27" s="7" t="s">
        <v>75</v>
      </c>
      <c r="B27" s="5"/>
      <c r="C27" s="5"/>
      <c r="D27" s="5" t="s">
        <v>76</v>
      </c>
      <c r="E27" s="5"/>
      <c r="F27" s="5"/>
      <c r="G27" s="5"/>
      <c r="H27" s="22"/>
    </row>
    <row r="28" s="1" customFormat="1" ht="66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D27" sqref="D27:E27"/>
    </sheetView>
  </sheetViews>
  <sheetFormatPr defaultColWidth="9" defaultRowHeight="15" outlineLevelCol="7"/>
  <cols>
    <col min="1" max="1" width="17.375" style="1" customWidth="1"/>
    <col min="2" max="2" width="15" style="1" customWidth="1"/>
    <col min="3" max="3" width="14.4583333333333" style="1" customWidth="1"/>
    <col min="4" max="4" width="15.25" style="1" customWidth="1"/>
    <col min="5" max="5" width="13.0833333333333" style="1" customWidth="1"/>
    <col min="6" max="6" width="11.625" style="1" customWidth="1"/>
    <col min="7" max="7" width="10.108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33" customHeight="1" spans="1:8">
      <c r="A3" s="100" t="s">
        <v>77</v>
      </c>
      <c r="B3" s="100"/>
      <c r="C3" s="5" t="s">
        <v>74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13">
        <f>B7+B10+B12+B15+B17+B19</f>
        <v>4014</v>
      </c>
      <c r="C6" s="13">
        <v>3890</v>
      </c>
      <c r="D6" s="13"/>
      <c r="E6" s="13">
        <f>E7+E10+E12+E15+E17+E19</f>
        <v>124</v>
      </c>
      <c r="F6" s="13"/>
      <c r="G6" s="13"/>
      <c r="H6" s="14" t="s">
        <v>52</v>
      </c>
    </row>
    <row r="7" s="1" customFormat="1" ht="45" customHeight="1" spans="1:8">
      <c r="A7" s="15" t="s">
        <v>14</v>
      </c>
      <c r="B7" s="13">
        <f t="shared" ref="B7:B19" si="0">C7+E7</f>
        <v>2270</v>
      </c>
      <c r="C7" s="13">
        <v>2146</v>
      </c>
      <c r="D7" s="13"/>
      <c r="E7" s="13">
        <v>124</v>
      </c>
      <c r="F7" s="13"/>
      <c r="G7" s="13"/>
      <c r="H7" s="14" t="s">
        <v>53</v>
      </c>
    </row>
    <row r="8" s="1" customFormat="1" ht="51" customHeight="1" spans="1:8">
      <c r="A8" s="15" t="s">
        <v>15</v>
      </c>
      <c r="B8" s="13">
        <f t="shared" si="0"/>
        <v>2270</v>
      </c>
      <c r="C8" s="13">
        <v>2146</v>
      </c>
      <c r="D8" s="13"/>
      <c r="E8" s="13">
        <v>124</v>
      </c>
      <c r="F8" s="13"/>
      <c r="G8" s="13"/>
      <c r="H8" s="14" t="s">
        <v>53</v>
      </c>
    </row>
    <row r="9" s="1" customFormat="1" ht="40" customHeight="1" spans="1:8">
      <c r="A9" s="15" t="s">
        <v>16</v>
      </c>
      <c r="B9" s="13">
        <f t="shared" si="0"/>
        <v>2270</v>
      </c>
      <c r="C9" s="13">
        <v>2146</v>
      </c>
      <c r="D9" s="13"/>
      <c r="E9" s="13">
        <v>124</v>
      </c>
      <c r="F9" s="13"/>
      <c r="G9" s="13"/>
      <c r="H9" s="14" t="s">
        <v>53</v>
      </c>
    </row>
    <row r="10" s="1" customFormat="1" ht="40" customHeight="1" spans="1:8">
      <c r="A10" s="15" t="s">
        <v>17</v>
      </c>
      <c r="B10" s="13">
        <f t="shared" si="0"/>
        <v>0</v>
      </c>
      <c r="C10" s="13"/>
      <c r="D10" s="13"/>
      <c r="E10" s="13"/>
      <c r="F10" s="13"/>
      <c r="G10" s="13"/>
      <c r="H10" s="14" t="s">
        <v>53</v>
      </c>
    </row>
    <row r="11" s="1" customFormat="1" ht="40" customHeight="1" spans="1:8">
      <c r="A11" s="15" t="s">
        <v>16</v>
      </c>
      <c r="B11" s="13">
        <f t="shared" si="0"/>
        <v>0</v>
      </c>
      <c r="C11" s="13"/>
      <c r="D11" s="13"/>
      <c r="E11" s="13"/>
      <c r="F11" s="13"/>
      <c r="G11" s="13"/>
      <c r="H11" s="14" t="s">
        <v>53</v>
      </c>
    </row>
    <row r="12" s="1" customFormat="1" ht="40" customHeight="1" spans="1:8">
      <c r="A12" s="15" t="s">
        <v>18</v>
      </c>
      <c r="B12" s="13">
        <f t="shared" si="0"/>
        <v>0</v>
      </c>
      <c r="C12" s="13"/>
      <c r="D12" s="13"/>
      <c r="E12" s="13"/>
      <c r="F12" s="13"/>
      <c r="G12" s="13"/>
      <c r="H12" s="14" t="s">
        <v>53</v>
      </c>
    </row>
    <row r="13" s="1" customFormat="1" ht="40" customHeight="1" spans="1:8">
      <c r="A13" s="15" t="s">
        <v>16</v>
      </c>
      <c r="B13" s="13">
        <f t="shared" si="0"/>
        <v>0</v>
      </c>
      <c r="C13" s="13"/>
      <c r="D13" s="13"/>
      <c r="E13" s="13"/>
      <c r="F13" s="13"/>
      <c r="G13" s="13"/>
      <c r="H13" s="14" t="s">
        <v>53</v>
      </c>
    </row>
    <row r="14" s="1" customFormat="1" ht="67" customHeight="1" spans="1:8">
      <c r="A14" s="15" t="s">
        <v>19</v>
      </c>
      <c r="B14" s="13">
        <f t="shared" si="0"/>
        <v>2270</v>
      </c>
      <c r="C14" s="13">
        <v>2146</v>
      </c>
      <c r="D14" s="13"/>
      <c r="E14" s="13">
        <v>124</v>
      </c>
      <c r="F14" s="13"/>
      <c r="G14" s="13"/>
      <c r="H14" s="14" t="s">
        <v>58</v>
      </c>
    </row>
    <row r="15" s="1" customFormat="1" ht="54" customHeight="1" spans="1:8">
      <c r="A15" s="15" t="s">
        <v>20</v>
      </c>
      <c r="B15" s="13">
        <f t="shared" si="0"/>
        <v>1744</v>
      </c>
      <c r="C15" s="13">
        <v>1744</v>
      </c>
      <c r="D15" s="13"/>
      <c r="E15" s="13"/>
      <c r="F15" s="13"/>
      <c r="G15" s="13"/>
      <c r="H15" s="14" t="s">
        <v>53</v>
      </c>
    </row>
    <row r="16" s="1" customFormat="1" ht="40" customHeight="1" spans="1:8">
      <c r="A16" s="15" t="s">
        <v>21</v>
      </c>
      <c r="B16" s="13">
        <f t="shared" si="0"/>
        <v>1744</v>
      </c>
      <c r="C16" s="13">
        <v>1744</v>
      </c>
      <c r="D16" s="13"/>
      <c r="E16" s="13"/>
      <c r="F16" s="13"/>
      <c r="G16" s="13"/>
      <c r="H16" s="14" t="s">
        <v>53</v>
      </c>
    </row>
    <row r="17" s="1" customFormat="1" ht="53" customHeight="1" spans="1:8">
      <c r="A17" s="15" t="s">
        <v>22</v>
      </c>
      <c r="B17" s="13">
        <f t="shared" si="0"/>
        <v>0</v>
      </c>
      <c r="C17" s="13"/>
      <c r="D17" s="13"/>
      <c r="E17" s="13"/>
      <c r="F17" s="13"/>
      <c r="G17" s="13"/>
      <c r="H17" s="14" t="s">
        <v>60</v>
      </c>
    </row>
    <row r="18" s="1" customFormat="1" ht="57" customHeight="1" spans="1:8">
      <c r="A18" s="15" t="s">
        <v>21</v>
      </c>
      <c r="B18" s="13">
        <f t="shared" si="0"/>
        <v>0</v>
      </c>
      <c r="C18" s="13"/>
      <c r="D18" s="13"/>
      <c r="E18" s="13"/>
      <c r="F18" s="13"/>
      <c r="G18" s="13"/>
      <c r="H18" s="14" t="s">
        <v>61</v>
      </c>
    </row>
    <row r="19" s="1" customFormat="1" ht="76" customHeight="1" spans="1:8">
      <c r="A19" s="15" t="s">
        <v>23</v>
      </c>
      <c r="B19" s="13">
        <f t="shared" si="0"/>
        <v>0</v>
      </c>
      <c r="C19" s="13"/>
      <c r="D19" s="13"/>
      <c r="E19" s="13">
        <v>0</v>
      </c>
      <c r="F19" s="13"/>
      <c r="G19" s="13"/>
      <c r="H19" s="14" t="s">
        <v>62</v>
      </c>
    </row>
    <row r="20" s="1" customFormat="1" ht="132" customHeight="1" spans="1:8">
      <c r="A20" s="11" t="s">
        <v>24</v>
      </c>
      <c r="B20" s="13">
        <v>0</v>
      </c>
      <c r="C20" s="13">
        <v>0</v>
      </c>
      <c r="D20" s="13"/>
      <c r="E20" s="13"/>
      <c r="F20" s="13"/>
      <c r="G20" s="13"/>
      <c r="H20" s="14" t="s">
        <v>78</v>
      </c>
    </row>
    <row r="21" s="1" customFormat="1" ht="101" customHeight="1" spans="1:8">
      <c r="A21" s="11" t="s">
        <v>25</v>
      </c>
      <c r="B21" s="13">
        <v>0</v>
      </c>
      <c r="C21" s="13">
        <v>0</v>
      </c>
      <c r="D21" s="13"/>
      <c r="E21" s="13">
        <v>0</v>
      </c>
      <c r="F21" s="13"/>
      <c r="G21" s="13"/>
      <c r="H21" s="101" t="s">
        <v>64</v>
      </c>
    </row>
    <row r="22" s="1" customFormat="1" ht="52" customHeight="1" spans="1:8">
      <c r="A22" s="102" t="s">
        <v>26</v>
      </c>
      <c r="B22" s="13">
        <f t="shared" ref="B22:B25" si="1">C22+E22</f>
        <v>0</v>
      </c>
      <c r="C22" s="103">
        <v>0</v>
      </c>
      <c r="D22" s="103">
        <v>0</v>
      </c>
      <c r="E22" s="103"/>
      <c r="F22" s="103"/>
      <c r="G22" s="103"/>
      <c r="H22" s="101"/>
    </row>
    <row r="23" s="1" customFormat="1" ht="52" customHeight="1" spans="1:8">
      <c r="A23" s="102" t="s">
        <v>27</v>
      </c>
      <c r="B23" s="13">
        <f t="shared" si="1"/>
        <v>0</v>
      </c>
      <c r="C23" s="13"/>
      <c r="D23" s="103"/>
      <c r="E23" s="103"/>
      <c r="F23" s="103"/>
      <c r="G23" s="103"/>
      <c r="H23" s="101"/>
    </row>
    <row r="24" s="1" customFormat="1" ht="56" customHeight="1" spans="1:8">
      <c r="A24" s="11" t="s">
        <v>28</v>
      </c>
      <c r="B24" s="13">
        <v>4014</v>
      </c>
      <c r="C24" s="13">
        <v>3890</v>
      </c>
      <c r="D24" s="13"/>
      <c r="E24" s="13">
        <v>124</v>
      </c>
      <c r="F24" s="13"/>
      <c r="G24" s="13"/>
      <c r="H24" s="14" t="s">
        <v>66</v>
      </c>
    </row>
    <row r="25" s="1" customFormat="1" ht="129" customHeight="1" spans="1:8">
      <c r="A25" s="15" t="s">
        <v>29</v>
      </c>
      <c r="B25" s="13">
        <f t="shared" si="1"/>
        <v>0</v>
      </c>
      <c r="C25" s="13"/>
      <c r="D25" s="13"/>
      <c r="E25" s="13"/>
      <c r="F25" s="13"/>
      <c r="G25" s="13"/>
      <c r="H25" s="101" t="s">
        <v>67</v>
      </c>
    </row>
    <row r="26" s="1" customFormat="1" ht="61" customHeight="1" spans="1:8">
      <c r="A26" s="15" t="s">
        <v>30</v>
      </c>
      <c r="B26" s="13">
        <v>4014</v>
      </c>
      <c r="C26" s="13">
        <v>3890</v>
      </c>
      <c r="D26" s="13"/>
      <c r="E26" s="13">
        <v>124</v>
      </c>
      <c r="F26" s="13"/>
      <c r="G26" s="13"/>
      <c r="H26" s="14" t="s">
        <v>79</v>
      </c>
    </row>
    <row r="27" s="1" customFormat="1" ht="64" customHeight="1" spans="1:8">
      <c r="A27" s="7" t="s">
        <v>80</v>
      </c>
      <c r="B27" s="5"/>
      <c r="C27" s="5"/>
      <c r="D27" s="5" t="s">
        <v>81</v>
      </c>
      <c r="E27" s="5"/>
      <c r="F27" s="5"/>
      <c r="G27" s="5"/>
      <c r="H27" s="22" t="s">
        <v>71</v>
      </c>
    </row>
    <row r="28" s="1" customFormat="1" ht="123" customHeight="1" spans="1:8">
      <c r="A28" s="104" t="s">
        <v>82</v>
      </c>
      <c r="B28" s="104"/>
      <c r="C28" s="104"/>
      <c r="D28" s="104"/>
      <c r="E28" s="104"/>
      <c r="F28" s="104"/>
      <c r="G28" s="104"/>
      <c r="H28" s="104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6" workbookViewId="0">
      <selection activeCell="D27" sqref="D27:E27"/>
    </sheetView>
  </sheetViews>
  <sheetFormatPr defaultColWidth="9" defaultRowHeight="15" outlineLevelCol="7"/>
  <cols>
    <col min="1" max="1" width="17.375" style="71" customWidth="1"/>
    <col min="2" max="3" width="12.75" style="72" customWidth="1"/>
    <col min="4" max="4" width="15.25" style="71" customWidth="1"/>
    <col min="5" max="5" width="13.125" style="71" customWidth="1"/>
    <col min="6" max="6" width="11.875" style="71" customWidth="1"/>
    <col min="7" max="7" width="10.5" style="71" customWidth="1"/>
    <col min="8" max="8" width="23.125" style="71" customWidth="1"/>
    <col min="9" max="16384" width="9" style="71"/>
  </cols>
  <sheetData>
    <row r="1" s="71" customFormat="1" ht="18.75" spans="1:3">
      <c r="A1" s="73" t="s">
        <v>0</v>
      </c>
      <c r="B1" s="72"/>
      <c r="C1" s="72"/>
    </row>
    <row r="2" s="71" customFormat="1" ht="26.25" customHeight="1" spans="1:8">
      <c r="A2" s="74" t="s">
        <v>45</v>
      </c>
      <c r="B2" s="75"/>
      <c r="C2" s="75"/>
      <c r="D2" s="74"/>
      <c r="E2" s="74"/>
      <c r="F2" s="74"/>
      <c r="G2" s="74"/>
      <c r="H2" s="76"/>
    </row>
    <row r="3" s="71" customFormat="1" ht="23.1" customHeight="1" spans="1:8">
      <c r="A3" s="77" t="s">
        <v>83</v>
      </c>
      <c r="B3" s="78"/>
      <c r="C3" s="78" t="s">
        <v>84</v>
      </c>
      <c r="D3" s="77"/>
      <c r="E3" s="79"/>
      <c r="F3" s="79"/>
      <c r="G3" s="79"/>
      <c r="H3" s="80" t="s">
        <v>4</v>
      </c>
    </row>
    <row r="4" s="71" customFormat="1" ht="18" customHeight="1" spans="1:8">
      <c r="A4" s="81"/>
      <c r="B4" s="82" t="s">
        <v>5</v>
      </c>
      <c r="C4" s="82" t="s">
        <v>6</v>
      </c>
      <c r="D4" s="81"/>
      <c r="E4" s="81"/>
      <c r="F4" s="81"/>
      <c r="G4" s="81"/>
      <c r="H4" s="83" t="s">
        <v>7</v>
      </c>
    </row>
    <row r="5" s="71" customFormat="1" ht="22.5" customHeight="1" spans="1:8">
      <c r="A5" s="81"/>
      <c r="B5" s="82"/>
      <c r="C5" s="82" t="s">
        <v>8</v>
      </c>
      <c r="D5" s="81" t="s">
        <v>9</v>
      </c>
      <c r="E5" s="81" t="s">
        <v>10</v>
      </c>
      <c r="F5" s="81" t="s">
        <v>11</v>
      </c>
      <c r="G5" s="81" t="s">
        <v>12</v>
      </c>
      <c r="H5" s="83"/>
    </row>
    <row r="6" s="71" customFormat="1" ht="34.5" customHeight="1" spans="1:8">
      <c r="A6" s="11" t="s">
        <v>13</v>
      </c>
      <c r="B6" s="84">
        <f t="shared" ref="B6:B11" si="0">C6+E6</f>
        <v>3007</v>
      </c>
      <c r="C6" s="84">
        <f>SUM(C7+C15+C17+C19)</f>
        <v>2741</v>
      </c>
      <c r="D6" s="85"/>
      <c r="E6" s="86">
        <f>E7+E15+E17+E19</f>
        <v>266</v>
      </c>
      <c r="F6" s="85"/>
      <c r="G6" s="85"/>
      <c r="H6" s="14" t="s">
        <v>52</v>
      </c>
    </row>
    <row r="7" s="71" customFormat="1" ht="27.75" customHeight="1" spans="1:8">
      <c r="A7" s="87" t="s">
        <v>14</v>
      </c>
      <c r="B7" s="84">
        <f t="shared" si="0"/>
        <v>1876</v>
      </c>
      <c r="C7" s="88">
        <f>C8+C10+C12</f>
        <v>1610</v>
      </c>
      <c r="D7" s="85"/>
      <c r="E7" s="89">
        <f>E8+E10</f>
        <v>266</v>
      </c>
      <c r="F7" s="85"/>
      <c r="G7" s="85"/>
      <c r="H7" s="14" t="s">
        <v>53</v>
      </c>
    </row>
    <row r="8" s="71" customFormat="1" ht="27.75" customHeight="1" spans="1:8">
      <c r="A8" s="87" t="s">
        <v>15</v>
      </c>
      <c r="B8" s="84">
        <f t="shared" si="0"/>
        <v>1876</v>
      </c>
      <c r="C8" s="84">
        <v>1610</v>
      </c>
      <c r="D8" s="85"/>
      <c r="E8" s="86">
        <v>266</v>
      </c>
      <c r="F8" s="85"/>
      <c r="G8" s="85"/>
      <c r="H8" s="14" t="s">
        <v>53</v>
      </c>
    </row>
    <row r="9" s="71" customFormat="1" ht="27.75" customHeight="1" spans="1:8">
      <c r="A9" s="87" t="s">
        <v>16</v>
      </c>
      <c r="B9" s="84">
        <f t="shared" si="0"/>
        <v>1876</v>
      </c>
      <c r="C9" s="84">
        <v>1610</v>
      </c>
      <c r="D9" s="85"/>
      <c r="E9" s="86">
        <v>266</v>
      </c>
      <c r="F9" s="85"/>
      <c r="G9" s="85"/>
      <c r="H9" s="14" t="s">
        <v>53</v>
      </c>
    </row>
    <row r="10" s="71" customFormat="1" ht="27.75" customHeight="1" spans="1:8">
      <c r="A10" s="87" t="s">
        <v>17</v>
      </c>
      <c r="B10" s="84">
        <f t="shared" si="0"/>
        <v>0</v>
      </c>
      <c r="C10" s="84">
        <v>0</v>
      </c>
      <c r="D10" s="85"/>
      <c r="E10" s="85">
        <v>0</v>
      </c>
      <c r="F10" s="85"/>
      <c r="G10" s="85"/>
      <c r="H10" s="14" t="s">
        <v>53</v>
      </c>
    </row>
    <row r="11" s="71" customFormat="1" ht="27.75" customHeight="1" spans="1:8">
      <c r="A11" s="87" t="s">
        <v>16</v>
      </c>
      <c r="B11" s="84">
        <f t="shared" si="0"/>
        <v>0</v>
      </c>
      <c r="C11" s="84">
        <v>0</v>
      </c>
      <c r="D11" s="85"/>
      <c r="E11" s="85">
        <v>0</v>
      </c>
      <c r="F11" s="85"/>
      <c r="G11" s="85"/>
      <c r="H11" s="14" t="s">
        <v>53</v>
      </c>
    </row>
    <row r="12" s="71" customFormat="1" ht="27.75" customHeight="1" spans="1:8">
      <c r="A12" s="87" t="s">
        <v>18</v>
      </c>
      <c r="B12" s="84">
        <v>0</v>
      </c>
      <c r="C12" s="84">
        <v>0</v>
      </c>
      <c r="D12" s="85"/>
      <c r="E12" s="85"/>
      <c r="F12" s="85"/>
      <c r="G12" s="85"/>
      <c r="H12" s="14" t="s">
        <v>53</v>
      </c>
    </row>
    <row r="13" s="71" customFormat="1" ht="27.75" customHeight="1" spans="1:8">
      <c r="A13" s="87" t="s">
        <v>16</v>
      </c>
      <c r="B13" s="84">
        <v>0</v>
      </c>
      <c r="C13" s="84">
        <v>0</v>
      </c>
      <c r="D13" s="85"/>
      <c r="E13" s="85"/>
      <c r="F13" s="85"/>
      <c r="G13" s="85"/>
      <c r="H13" s="14" t="s">
        <v>53</v>
      </c>
    </row>
    <row r="14" s="71" customFormat="1" ht="27.75" customHeight="1" spans="1:8">
      <c r="A14" s="87" t="s">
        <v>19</v>
      </c>
      <c r="B14" s="84">
        <f>C14+E14</f>
        <v>1876</v>
      </c>
      <c r="C14" s="84">
        <f>C8+C10+C12</f>
        <v>1610</v>
      </c>
      <c r="D14" s="85"/>
      <c r="E14" s="86">
        <f>E9+E11</f>
        <v>266</v>
      </c>
      <c r="F14" s="85"/>
      <c r="G14" s="85"/>
      <c r="H14" s="14" t="s">
        <v>58</v>
      </c>
    </row>
    <row r="15" s="71" customFormat="1" ht="27.75" customHeight="1" spans="1:8">
      <c r="A15" s="87" t="s">
        <v>20</v>
      </c>
      <c r="B15" s="88">
        <f>C15</f>
        <v>1131</v>
      </c>
      <c r="C15" s="88">
        <v>1131</v>
      </c>
      <c r="D15" s="85"/>
      <c r="E15" s="85"/>
      <c r="F15" s="85"/>
      <c r="G15" s="85"/>
      <c r="H15" s="14" t="s">
        <v>53</v>
      </c>
    </row>
    <row r="16" s="71" customFormat="1" ht="27.75" customHeight="1" spans="1:8">
      <c r="A16" s="87" t="s">
        <v>21</v>
      </c>
      <c r="B16" s="88">
        <f>B15</f>
        <v>1131</v>
      </c>
      <c r="C16" s="88">
        <f>1131</f>
        <v>1131</v>
      </c>
      <c r="D16" s="85"/>
      <c r="E16" s="85"/>
      <c r="F16" s="85"/>
      <c r="G16" s="85"/>
      <c r="H16" s="14" t="s">
        <v>53</v>
      </c>
    </row>
    <row r="17" s="71" customFormat="1" ht="27.75" customHeight="1" spans="1:8">
      <c r="A17" s="87" t="s">
        <v>22</v>
      </c>
      <c r="B17" s="88">
        <v>0</v>
      </c>
      <c r="C17" s="88">
        <v>0</v>
      </c>
      <c r="D17" s="85"/>
      <c r="E17" s="85"/>
      <c r="F17" s="85"/>
      <c r="G17" s="85"/>
      <c r="H17" s="14" t="s">
        <v>60</v>
      </c>
    </row>
    <row r="18" s="71" customFormat="1" ht="27.75" customHeight="1" spans="1:8">
      <c r="A18" s="87" t="s">
        <v>21</v>
      </c>
      <c r="B18" s="88">
        <v>0</v>
      </c>
      <c r="C18" s="88">
        <v>0</v>
      </c>
      <c r="D18" s="85"/>
      <c r="E18" s="85"/>
      <c r="F18" s="85"/>
      <c r="G18" s="85"/>
      <c r="H18" s="14" t="s">
        <v>61</v>
      </c>
    </row>
    <row r="19" s="71" customFormat="1" ht="27.75" customHeight="1" spans="1:8">
      <c r="A19" s="87" t="s">
        <v>23</v>
      </c>
      <c r="B19" s="88">
        <v>0</v>
      </c>
      <c r="C19" s="88">
        <v>0</v>
      </c>
      <c r="D19" s="85"/>
      <c r="E19" s="85"/>
      <c r="F19" s="85"/>
      <c r="G19" s="85"/>
      <c r="H19" s="14" t="s">
        <v>62</v>
      </c>
    </row>
    <row r="20" s="71" customFormat="1" ht="27.75" customHeight="1" spans="1:8">
      <c r="A20" s="11" t="s">
        <v>24</v>
      </c>
      <c r="B20" s="88">
        <f>C20</f>
        <v>115.6306</v>
      </c>
      <c r="C20" s="88">
        <v>115.6306</v>
      </c>
      <c r="D20" s="85"/>
      <c r="E20" s="85"/>
      <c r="F20" s="85"/>
      <c r="G20" s="85"/>
      <c r="H20" s="14" t="s">
        <v>78</v>
      </c>
    </row>
    <row r="21" s="71" customFormat="1" ht="27.75" customHeight="1" spans="1:8">
      <c r="A21" s="11" t="s">
        <v>25</v>
      </c>
      <c r="B21" s="84">
        <f>SUM(C21+E21)</f>
        <v>290</v>
      </c>
      <c r="C21" s="88">
        <f>C22+C23</f>
        <v>290</v>
      </c>
      <c r="D21" s="85"/>
      <c r="E21" s="89">
        <v>0</v>
      </c>
      <c r="F21" s="85"/>
      <c r="G21" s="85"/>
      <c r="H21" s="90" t="s">
        <v>64</v>
      </c>
    </row>
    <row r="22" s="71" customFormat="1" ht="27.75" customHeight="1" spans="1:8">
      <c r="A22" s="91" t="s">
        <v>26</v>
      </c>
      <c r="B22" s="92">
        <f>C22</f>
        <v>20</v>
      </c>
      <c r="C22" s="92">
        <v>20</v>
      </c>
      <c r="D22" s="93"/>
      <c r="E22" s="93"/>
      <c r="F22" s="93"/>
      <c r="G22" s="93"/>
      <c r="H22" s="90"/>
    </row>
    <row r="23" s="71" customFormat="1" ht="27.75" customHeight="1" spans="1:8">
      <c r="A23" s="91" t="s">
        <v>27</v>
      </c>
      <c r="B23" s="92">
        <f t="shared" ref="B23:B26" si="1">C23+E23</f>
        <v>270</v>
      </c>
      <c r="C23" s="92">
        <f>270</f>
        <v>270</v>
      </c>
      <c r="D23" s="93"/>
      <c r="E23" s="93">
        <f>E21-E22</f>
        <v>0</v>
      </c>
      <c r="F23" s="93"/>
      <c r="G23" s="93"/>
      <c r="H23" s="90"/>
    </row>
    <row r="24" s="71" customFormat="1" ht="27.75" customHeight="1" spans="1:8">
      <c r="A24" s="11" t="s">
        <v>28</v>
      </c>
      <c r="B24" s="84">
        <f t="shared" si="1"/>
        <v>2832.6306</v>
      </c>
      <c r="C24" s="84">
        <f>C6+C20-C21</f>
        <v>2566.6306</v>
      </c>
      <c r="D24" s="85"/>
      <c r="E24" s="85">
        <f>E6+E20-E21</f>
        <v>266</v>
      </c>
      <c r="F24" s="85"/>
      <c r="G24" s="85"/>
      <c r="H24" s="14" t="s">
        <v>66</v>
      </c>
    </row>
    <row r="25" s="71" customFormat="1" ht="27.75" customHeight="1" spans="1:8">
      <c r="A25" s="87" t="s">
        <v>29</v>
      </c>
      <c r="B25" s="84">
        <f t="shared" si="1"/>
        <v>95.6306</v>
      </c>
      <c r="C25" s="88">
        <f>C20-C22</f>
        <v>95.6306</v>
      </c>
      <c r="D25" s="85"/>
      <c r="E25" s="85"/>
      <c r="F25" s="85"/>
      <c r="G25" s="85"/>
      <c r="H25" s="90" t="s">
        <v>67</v>
      </c>
    </row>
    <row r="26" s="71" customFormat="1" ht="27.75" customHeight="1" spans="1:8">
      <c r="A26" s="87" t="s">
        <v>30</v>
      </c>
      <c r="B26" s="84">
        <f t="shared" si="1"/>
        <v>2737</v>
      </c>
      <c r="C26" s="84">
        <f>C24-C25</f>
        <v>2471</v>
      </c>
      <c r="D26" s="85"/>
      <c r="E26" s="85">
        <f>E6+E20-E23</f>
        <v>266</v>
      </c>
      <c r="F26" s="85"/>
      <c r="G26" s="85"/>
      <c r="H26" s="14" t="s">
        <v>79</v>
      </c>
    </row>
    <row r="27" s="71" customFormat="1" ht="27.75" customHeight="1" spans="1:8">
      <c r="A27" s="79" t="s">
        <v>85</v>
      </c>
      <c r="B27" s="78"/>
      <c r="C27" s="78"/>
      <c r="D27" s="77" t="s">
        <v>86</v>
      </c>
      <c r="E27" s="77"/>
      <c r="F27" s="77"/>
      <c r="G27" s="77"/>
      <c r="H27" s="94" t="s">
        <v>71</v>
      </c>
    </row>
    <row r="28" s="71" customFormat="1" ht="117" customHeight="1" spans="1:8">
      <c r="A28" s="95" t="s">
        <v>87</v>
      </c>
      <c r="B28" s="96"/>
      <c r="C28" s="96"/>
      <c r="D28" s="95"/>
      <c r="E28" s="95"/>
      <c r="F28" s="95"/>
      <c r="G28" s="95"/>
      <c r="H28" s="95"/>
    </row>
    <row r="29" s="71" customFormat="1" ht="14.1" customHeight="1" spans="1:7">
      <c r="A29" s="97" t="s">
        <v>44</v>
      </c>
      <c r="B29" s="98"/>
      <c r="C29" s="98"/>
      <c r="D29" s="97"/>
      <c r="E29" s="97"/>
      <c r="F29" s="97"/>
      <c r="G29" s="99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9" workbookViewId="0">
      <selection activeCell="D27" sqref="D27:E27"/>
    </sheetView>
  </sheetViews>
  <sheetFormatPr defaultColWidth="9" defaultRowHeight="15" outlineLevelCol="7"/>
  <cols>
    <col min="1" max="1" width="37.5416666666667" style="1" customWidth="1"/>
    <col min="2" max="2" width="17.65" style="1" customWidth="1"/>
    <col min="3" max="3" width="16.5" style="1" customWidth="1"/>
    <col min="4" max="4" width="13.85" style="1" customWidth="1"/>
    <col min="5" max="5" width="16.825" style="1" customWidth="1"/>
    <col min="6" max="6" width="10" style="1" customWidth="1"/>
    <col min="7" max="7" width="9.10833333333333" style="1" customWidth="1"/>
    <col min="8" max="8" width="35" style="1" customWidth="1"/>
    <col min="9" max="10" width="9" style="1"/>
    <col min="11" max="12" width="11.125" style="1"/>
    <col min="13" max="13" width="10.125" style="1"/>
    <col min="14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62" customFormat="1" ht="44" customHeight="1" spans="1:8">
      <c r="A3" s="63" t="s">
        <v>88</v>
      </c>
      <c r="B3" s="63"/>
      <c r="C3" s="63"/>
      <c r="D3" s="64" t="s">
        <v>89</v>
      </c>
      <c r="E3" s="64"/>
      <c r="F3" s="64"/>
      <c r="G3" s="64"/>
      <c r="H3" s="65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48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45">
        <f t="shared" ref="B6:B19" si="0">C6+E6</f>
        <v>1000</v>
      </c>
      <c r="C6" s="45">
        <f>C7+C15+C17+C19</f>
        <v>946</v>
      </c>
      <c r="D6" s="13">
        <f>D7+D15+D17+D19</f>
        <v>0</v>
      </c>
      <c r="E6" s="45">
        <f>E7+E15+E17+E19</f>
        <v>54</v>
      </c>
      <c r="F6" s="13"/>
      <c r="G6" s="13"/>
      <c r="H6" s="14" t="s">
        <v>52</v>
      </c>
    </row>
    <row r="7" s="1" customFormat="1" ht="30" customHeight="1" spans="1:8">
      <c r="A7" s="15" t="s">
        <v>14</v>
      </c>
      <c r="B7" s="45">
        <f t="shared" si="0"/>
        <v>688</v>
      </c>
      <c r="C7" s="45">
        <f>C8+C10+C12</f>
        <v>634</v>
      </c>
      <c r="D7" s="45">
        <f>D8+D10+D12</f>
        <v>0</v>
      </c>
      <c r="E7" s="45">
        <f>E8+E10+E12</f>
        <v>54</v>
      </c>
      <c r="F7" s="45"/>
      <c r="G7" s="13"/>
      <c r="H7" s="14" t="s">
        <v>53</v>
      </c>
    </row>
    <row r="8" s="1" customFormat="1" ht="30" customHeight="1" spans="1:8">
      <c r="A8" s="15" t="s">
        <v>15</v>
      </c>
      <c r="B8" s="45">
        <f t="shared" si="0"/>
        <v>688</v>
      </c>
      <c r="C8" s="66">
        <v>634</v>
      </c>
      <c r="D8" s="66"/>
      <c r="E8" s="66">
        <v>54</v>
      </c>
      <c r="F8" s="45"/>
      <c r="G8" s="13"/>
      <c r="H8" s="14" t="s">
        <v>53</v>
      </c>
    </row>
    <row r="9" s="1" customFormat="1" ht="30" customHeight="1" spans="1:8">
      <c r="A9" s="15" t="s">
        <v>16</v>
      </c>
      <c r="B9" s="45">
        <f t="shared" si="0"/>
        <v>688</v>
      </c>
      <c r="C9" s="66">
        <f t="shared" ref="C9:C13" si="1">C8</f>
        <v>634</v>
      </c>
      <c r="D9" s="66">
        <f t="shared" ref="D9:D13" si="2">D8</f>
        <v>0</v>
      </c>
      <c r="E9" s="66">
        <f t="shared" ref="E9:E13" si="3">E8</f>
        <v>54</v>
      </c>
      <c r="F9" s="45"/>
      <c r="G9" s="13"/>
      <c r="H9" s="14" t="s">
        <v>53</v>
      </c>
    </row>
    <row r="10" s="1" customFormat="1" ht="30" customHeight="1" spans="1:8">
      <c r="A10" s="15" t="s">
        <v>17</v>
      </c>
      <c r="B10" s="45">
        <f t="shared" si="0"/>
        <v>0</v>
      </c>
      <c r="C10" s="66">
        <v>0</v>
      </c>
      <c r="D10" s="66"/>
      <c r="E10" s="66"/>
      <c r="F10" s="45"/>
      <c r="G10" s="13"/>
      <c r="H10" s="14" t="s">
        <v>53</v>
      </c>
    </row>
    <row r="11" s="1" customFormat="1" ht="30" customHeight="1" spans="1:8">
      <c r="A11" s="15" t="s">
        <v>16</v>
      </c>
      <c r="B11" s="45">
        <f t="shared" si="0"/>
        <v>0</v>
      </c>
      <c r="C11" s="66">
        <f t="shared" si="1"/>
        <v>0</v>
      </c>
      <c r="D11" s="66">
        <f t="shared" si="2"/>
        <v>0</v>
      </c>
      <c r="E11" s="66">
        <f t="shared" si="3"/>
        <v>0</v>
      </c>
      <c r="F11" s="45"/>
      <c r="G11" s="13"/>
      <c r="H11" s="14" t="s">
        <v>53</v>
      </c>
    </row>
    <row r="12" s="1" customFormat="1" ht="30" customHeight="1" spans="1:8">
      <c r="A12" s="15" t="s">
        <v>18</v>
      </c>
      <c r="B12" s="45">
        <f t="shared" si="0"/>
        <v>0</v>
      </c>
      <c r="C12" s="66">
        <v>0</v>
      </c>
      <c r="D12" s="66"/>
      <c r="E12" s="66"/>
      <c r="F12" s="45"/>
      <c r="G12" s="13"/>
      <c r="H12" s="14" t="s">
        <v>53</v>
      </c>
    </row>
    <row r="13" s="1" customFormat="1" ht="30" customHeight="1" spans="1:8">
      <c r="A13" s="15" t="s">
        <v>16</v>
      </c>
      <c r="B13" s="45">
        <f t="shared" si="0"/>
        <v>0</v>
      </c>
      <c r="C13" s="66">
        <f t="shared" si="1"/>
        <v>0</v>
      </c>
      <c r="D13" s="66">
        <f t="shared" si="2"/>
        <v>0</v>
      </c>
      <c r="E13" s="66">
        <f t="shared" si="3"/>
        <v>0</v>
      </c>
      <c r="F13" s="45"/>
      <c r="G13" s="13"/>
      <c r="H13" s="14" t="s">
        <v>53</v>
      </c>
    </row>
    <row r="14" s="1" customFormat="1" ht="47" customHeight="1" spans="1:8">
      <c r="A14" s="15" t="s">
        <v>19</v>
      </c>
      <c r="B14" s="45">
        <f t="shared" si="0"/>
        <v>688</v>
      </c>
      <c r="C14" s="66">
        <f>C8+C10+C12</f>
        <v>634</v>
      </c>
      <c r="D14" s="66">
        <f>D8+D10+D12</f>
        <v>0</v>
      </c>
      <c r="E14" s="66">
        <f>E8+E10+E12</f>
        <v>54</v>
      </c>
      <c r="F14" s="45"/>
      <c r="G14" s="13"/>
      <c r="H14" s="14" t="s">
        <v>58</v>
      </c>
    </row>
    <row r="15" s="1" customFormat="1" ht="30" customHeight="1" spans="1:8">
      <c r="A15" s="15" t="s">
        <v>20</v>
      </c>
      <c r="B15" s="45">
        <f t="shared" si="0"/>
        <v>312</v>
      </c>
      <c r="C15" s="66">
        <v>312</v>
      </c>
      <c r="D15" s="66"/>
      <c r="E15" s="66"/>
      <c r="F15" s="45"/>
      <c r="G15" s="13"/>
      <c r="H15" s="14" t="s">
        <v>53</v>
      </c>
    </row>
    <row r="16" s="1" customFormat="1" ht="28" customHeight="1" spans="1:8">
      <c r="A16" s="15" t="s">
        <v>21</v>
      </c>
      <c r="B16" s="45">
        <f t="shared" si="0"/>
        <v>312</v>
      </c>
      <c r="C16" s="66">
        <f>C15</f>
        <v>312</v>
      </c>
      <c r="D16" s="66"/>
      <c r="E16" s="66"/>
      <c r="F16" s="45"/>
      <c r="G16" s="13"/>
      <c r="H16" s="14" t="s">
        <v>53</v>
      </c>
    </row>
    <row r="17" s="1" customFormat="1" ht="41" customHeight="1" spans="1:8">
      <c r="A17" s="15" t="s">
        <v>22</v>
      </c>
      <c r="B17" s="45">
        <f t="shared" si="0"/>
        <v>0</v>
      </c>
      <c r="C17" s="45">
        <v>0</v>
      </c>
      <c r="D17" s="45"/>
      <c r="E17" s="45"/>
      <c r="F17" s="45"/>
      <c r="G17" s="13"/>
      <c r="H17" s="14" t="s">
        <v>90</v>
      </c>
    </row>
    <row r="18" s="1" customFormat="1" ht="35" customHeight="1" spans="1:8">
      <c r="A18" s="15" t="s">
        <v>21</v>
      </c>
      <c r="B18" s="45">
        <f t="shared" si="0"/>
        <v>0</v>
      </c>
      <c r="C18" s="45">
        <f>C17</f>
        <v>0</v>
      </c>
      <c r="D18" s="45"/>
      <c r="E18" s="45"/>
      <c r="F18" s="45"/>
      <c r="G18" s="13"/>
      <c r="H18" s="14" t="s">
        <v>61</v>
      </c>
    </row>
    <row r="19" s="1" customFormat="1" ht="49" customHeight="1" spans="1:8">
      <c r="A19" s="15" t="s">
        <v>23</v>
      </c>
      <c r="B19" s="45">
        <f t="shared" si="0"/>
        <v>0</v>
      </c>
      <c r="C19" s="45">
        <v>0</v>
      </c>
      <c r="D19" s="45"/>
      <c r="E19" s="45"/>
      <c r="F19" s="45"/>
      <c r="G19" s="13"/>
      <c r="H19" s="14" t="s">
        <v>62</v>
      </c>
    </row>
    <row r="20" s="1" customFormat="1" ht="80" customHeight="1" spans="1:8">
      <c r="A20" s="11" t="s">
        <v>24</v>
      </c>
      <c r="B20" s="67" t="s">
        <v>65</v>
      </c>
      <c r="C20" s="67" t="s">
        <v>65</v>
      </c>
      <c r="D20" s="67"/>
      <c r="E20" s="67" t="s">
        <v>65</v>
      </c>
      <c r="F20" s="67"/>
      <c r="G20" s="68"/>
      <c r="H20" s="69" t="s">
        <v>78</v>
      </c>
    </row>
    <row r="21" s="1" customFormat="1" ht="70" customHeight="1" spans="1:8">
      <c r="A21" s="11" t="s">
        <v>25</v>
      </c>
      <c r="B21" s="45">
        <f>B22+B23</f>
        <v>50.033249</v>
      </c>
      <c r="C21" s="45">
        <f>C22+C23</f>
        <v>50.033249</v>
      </c>
      <c r="D21" s="67">
        <f>D22+D23</f>
        <v>0</v>
      </c>
      <c r="E21" s="67" t="s">
        <v>65</v>
      </c>
      <c r="F21" s="67"/>
      <c r="G21" s="68"/>
      <c r="H21" s="14" t="s">
        <v>64</v>
      </c>
    </row>
    <row r="22" s="1" customFormat="1" ht="40" customHeight="1" spans="1:8">
      <c r="A22" s="15" t="s">
        <v>26</v>
      </c>
      <c r="B22" s="67" t="s">
        <v>65</v>
      </c>
      <c r="C22" s="67" t="s">
        <v>65</v>
      </c>
      <c r="D22" s="67"/>
      <c r="E22" s="67" t="s">
        <v>65</v>
      </c>
      <c r="F22" s="67"/>
      <c r="G22" s="68"/>
      <c r="H22" s="14"/>
    </row>
    <row r="23" s="1" customFormat="1" ht="40" customHeight="1" spans="1:8">
      <c r="A23" s="15" t="s">
        <v>27</v>
      </c>
      <c r="B23" s="45">
        <f t="shared" ref="B23:B26" si="4">C23+E23</f>
        <v>50.033249</v>
      </c>
      <c r="C23" s="66">
        <f>28.45+21.583249</f>
        <v>50.033249</v>
      </c>
      <c r="D23" s="70"/>
      <c r="E23" s="67" t="s">
        <v>65</v>
      </c>
      <c r="F23" s="68"/>
      <c r="G23" s="14"/>
      <c r="H23" s="16"/>
    </row>
    <row r="24" s="1" customFormat="1" ht="37" customHeight="1" spans="1:8">
      <c r="A24" s="11" t="s">
        <v>28</v>
      </c>
      <c r="B24" s="45">
        <f t="shared" si="4"/>
        <v>949.966751</v>
      </c>
      <c r="C24" s="45">
        <f>C7+C15+C17+C19+C20-C21</f>
        <v>895.966751</v>
      </c>
      <c r="D24" s="45">
        <f>D7+D15+D17+D19+D20-D21</f>
        <v>0</v>
      </c>
      <c r="E24" s="45">
        <f>E7+E15+E17+E19+E20-E21</f>
        <v>54</v>
      </c>
      <c r="F24" s="68"/>
      <c r="G24" s="68"/>
      <c r="H24" s="14" t="s">
        <v>66</v>
      </c>
    </row>
    <row r="25" s="1" customFormat="1" ht="80" customHeight="1" spans="1:8">
      <c r="A25" s="15" t="s">
        <v>29</v>
      </c>
      <c r="B25" s="45" t="s">
        <v>65</v>
      </c>
      <c r="C25" s="45" t="s">
        <v>65</v>
      </c>
      <c r="D25" s="45"/>
      <c r="E25" s="45" t="s">
        <v>65</v>
      </c>
      <c r="F25" s="68"/>
      <c r="G25" s="68"/>
      <c r="H25" s="14" t="s">
        <v>67</v>
      </c>
    </row>
    <row r="26" s="1" customFormat="1" ht="50" customHeight="1" spans="1:8">
      <c r="A26" s="15" t="s">
        <v>30</v>
      </c>
      <c r="B26" s="45">
        <f t="shared" si="4"/>
        <v>949.966751</v>
      </c>
      <c r="C26" s="45">
        <f>C6-C23</f>
        <v>895.966751</v>
      </c>
      <c r="D26" s="45"/>
      <c r="E26" s="45">
        <f>E6-E23</f>
        <v>54</v>
      </c>
      <c r="F26" s="68"/>
      <c r="G26" s="68"/>
      <c r="H26" s="14" t="s">
        <v>79</v>
      </c>
    </row>
    <row r="27" s="1" customFormat="1" ht="44" customHeight="1" spans="1:8">
      <c r="A27" s="7" t="s">
        <v>91</v>
      </c>
      <c r="B27" s="5"/>
      <c r="C27" s="5"/>
      <c r="D27" s="5" t="s">
        <v>92</v>
      </c>
      <c r="E27" s="5"/>
      <c r="F27" s="5"/>
      <c r="G27" s="5"/>
      <c r="H27" s="22" t="s">
        <v>71</v>
      </c>
    </row>
    <row r="28" s="1" customFormat="1" ht="117" customHeight="1" spans="1:8">
      <c r="A28" s="27" t="s">
        <v>82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C3"/>
    <mergeCell ref="D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5" workbookViewId="0">
      <selection activeCell="D27" sqref="D27:E27"/>
    </sheetView>
  </sheetViews>
  <sheetFormatPr defaultColWidth="9" defaultRowHeight="15"/>
  <cols>
    <col min="1" max="1" width="17.3666666666667" style="1" customWidth="1"/>
    <col min="2" max="3" width="12.725" style="1" customWidth="1"/>
    <col min="4" max="4" width="15.2666666666667" style="1" customWidth="1"/>
    <col min="5" max="7" width="13.0916666666667" style="1" customWidth="1"/>
    <col min="8" max="8" width="22.175" style="1" customWidth="1"/>
    <col min="9" max="9" width="9.45" style="1" customWidth="1"/>
    <col min="10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93</v>
      </c>
      <c r="B3" s="5"/>
      <c r="C3" s="5" t="s">
        <v>94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59">
        <v>4990</v>
      </c>
      <c r="C6" s="59">
        <v>4912</v>
      </c>
      <c r="D6" s="59"/>
      <c r="E6" s="59">
        <v>78</v>
      </c>
      <c r="F6" s="13"/>
      <c r="G6" s="13"/>
      <c r="H6" s="14"/>
    </row>
    <row r="7" s="1" customFormat="1" ht="45" customHeight="1" spans="1:8">
      <c r="A7" s="15" t="s">
        <v>14</v>
      </c>
      <c r="B7" s="60">
        <v>2625</v>
      </c>
      <c r="C7" s="60">
        <v>2547</v>
      </c>
      <c r="D7" s="60"/>
      <c r="E7" s="60">
        <v>78</v>
      </c>
      <c r="F7" s="13"/>
      <c r="G7" s="13"/>
      <c r="H7" s="14"/>
    </row>
    <row r="8" s="1" customFormat="1" ht="51" customHeight="1" spans="1:8">
      <c r="A8" s="15" t="s">
        <v>15</v>
      </c>
      <c r="B8" s="60">
        <v>2625</v>
      </c>
      <c r="C8" s="60">
        <v>2547</v>
      </c>
      <c r="D8" s="60"/>
      <c r="E8" s="60">
        <v>78</v>
      </c>
      <c r="F8" s="13"/>
      <c r="G8" s="13"/>
      <c r="H8" s="14"/>
    </row>
    <row r="9" s="1" customFormat="1" ht="40" customHeight="1" spans="1:8">
      <c r="A9" s="15" t="s">
        <v>16</v>
      </c>
      <c r="B9" s="60">
        <v>2625</v>
      </c>
      <c r="C9" s="60">
        <v>2547</v>
      </c>
      <c r="D9" s="60"/>
      <c r="E9" s="60">
        <v>78</v>
      </c>
      <c r="F9" s="13"/>
      <c r="G9" s="13"/>
      <c r="H9" s="14"/>
    </row>
    <row r="10" s="1" customFormat="1" ht="40" customHeight="1" spans="1:8">
      <c r="A10" s="15" t="s">
        <v>17</v>
      </c>
      <c r="B10" s="60"/>
      <c r="C10" s="60"/>
      <c r="D10" s="60"/>
      <c r="E10" s="60"/>
      <c r="F10" s="13"/>
      <c r="G10" s="13"/>
      <c r="H10" s="14"/>
    </row>
    <row r="11" s="1" customFormat="1" ht="40" customHeight="1" spans="1:8">
      <c r="A11" s="15" t="s">
        <v>16</v>
      </c>
      <c r="B11" s="60"/>
      <c r="C11" s="60"/>
      <c r="D11" s="60"/>
      <c r="E11" s="60"/>
      <c r="F11" s="13"/>
      <c r="G11" s="13"/>
      <c r="H11" s="14"/>
    </row>
    <row r="12" s="1" customFormat="1" ht="40" customHeight="1" spans="1:8">
      <c r="A12" s="15" t="s">
        <v>18</v>
      </c>
      <c r="B12" s="60"/>
      <c r="C12" s="60"/>
      <c r="D12" s="60"/>
      <c r="E12" s="60"/>
      <c r="F12" s="13"/>
      <c r="G12" s="13"/>
      <c r="H12" s="14"/>
    </row>
    <row r="13" s="1" customFormat="1" ht="40" customHeight="1" spans="1:8">
      <c r="A13" s="15" t="s">
        <v>16</v>
      </c>
      <c r="B13" s="60"/>
      <c r="C13" s="60"/>
      <c r="D13" s="13"/>
      <c r="E13" s="13"/>
      <c r="F13" s="13"/>
      <c r="G13" s="13"/>
      <c r="H13" s="14"/>
    </row>
    <row r="14" s="1" customFormat="1" ht="67" customHeight="1" spans="1:8">
      <c r="A14" s="15" t="s">
        <v>19</v>
      </c>
      <c r="B14" s="60">
        <v>2625</v>
      </c>
      <c r="C14" s="60">
        <v>2547</v>
      </c>
      <c r="D14" s="60"/>
      <c r="E14" s="60">
        <v>78</v>
      </c>
      <c r="F14" s="13"/>
      <c r="G14" s="13"/>
      <c r="H14" s="14"/>
    </row>
    <row r="15" s="1" customFormat="1" ht="54" customHeight="1" spans="1:8">
      <c r="A15" s="15" t="s">
        <v>20</v>
      </c>
      <c r="B15" s="60">
        <v>1895</v>
      </c>
      <c r="C15" s="60">
        <v>1895</v>
      </c>
      <c r="D15" s="13"/>
      <c r="E15" s="13"/>
      <c r="F15" s="13"/>
      <c r="G15" s="13"/>
      <c r="H15" s="14"/>
    </row>
    <row r="16" s="1" customFormat="1" ht="40" customHeight="1" spans="1:8">
      <c r="A16" s="15" t="s">
        <v>21</v>
      </c>
      <c r="B16" s="60">
        <v>1895</v>
      </c>
      <c r="C16" s="60">
        <v>1895</v>
      </c>
      <c r="D16" s="13"/>
      <c r="E16" s="13"/>
      <c r="F16" s="13"/>
      <c r="G16" s="13"/>
      <c r="H16" s="14"/>
    </row>
    <row r="17" s="1" customFormat="1" ht="53" customHeight="1" spans="1:8">
      <c r="A17" s="15" t="s">
        <v>22</v>
      </c>
      <c r="B17" s="60"/>
      <c r="C17" s="60"/>
      <c r="D17" s="13"/>
      <c r="E17" s="13"/>
      <c r="F17" s="13"/>
      <c r="G17" s="13"/>
      <c r="H17" s="14"/>
    </row>
    <row r="18" s="1" customFormat="1" ht="66" customHeight="1" spans="1:8">
      <c r="A18" s="15" t="s">
        <v>21</v>
      </c>
      <c r="B18" s="60"/>
      <c r="C18" s="60"/>
      <c r="D18" s="13"/>
      <c r="E18" s="13"/>
      <c r="F18" s="13"/>
      <c r="G18" s="13"/>
      <c r="H18" s="14"/>
    </row>
    <row r="19" s="1" customFormat="1" ht="76" customHeight="1" spans="1:8">
      <c r="A19" s="15" t="s">
        <v>23</v>
      </c>
      <c r="B19" s="60">
        <v>470</v>
      </c>
      <c r="C19" s="60">
        <v>470</v>
      </c>
      <c r="D19" s="13"/>
      <c r="E19" s="13"/>
      <c r="F19" s="13"/>
      <c r="G19" s="13"/>
      <c r="H19" s="14"/>
    </row>
    <row r="20" s="1" customFormat="1" ht="96" customHeight="1" spans="1:8">
      <c r="A20" s="11" t="s">
        <v>24</v>
      </c>
      <c r="B20" s="59"/>
      <c r="C20" s="60">
        <v>0</v>
      </c>
      <c r="D20" s="13"/>
      <c r="E20" s="13"/>
      <c r="F20" s="13"/>
      <c r="G20" s="13"/>
      <c r="H20" s="14"/>
    </row>
    <row r="21" s="1" customFormat="1" ht="78" customHeight="1" spans="1:9">
      <c r="A21" s="11" t="s">
        <v>25</v>
      </c>
      <c r="B21" s="59"/>
      <c r="C21" s="59"/>
      <c r="D21" s="59"/>
      <c r="E21" s="59"/>
      <c r="F21" s="13"/>
      <c r="G21" s="13"/>
      <c r="H21" s="14"/>
      <c r="I21" s="61"/>
    </row>
    <row r="22" s="1" customFormat="1" ht="52" customHeight="1" spans="1:8">
      <c r="A22" s="15" t="s">
        <v>26</v>
      </c>
      <c r="B22" s="59"/>
      <c r="C22" s="59"/>
      <c r="D22" s="59"/>
      <c r="E22" s="59"/>
      <c r="F22" s="13"/>
      <c r="G22" s="13"/>
      <c r="H22" s="14"/>
    </row>
    <row r="23" s="1" customFormat="1" ht="52" customHeight="1" spans="1:9">
      <c r="A23" s="15" t="s">
        <v>27</v>
      </c>
      <c r="B23" s="59"/>
      <c r="C23" s="59"/>
      <c r="D23" s="59"/>
      <c r="E23" s="59"/>
      <c r="F23" s="13"/>
      <c r="G23" s="13"/>
      <c r="H23" s="14"/>
      <c r="I23" s="61"/>
    </row>
    <row r="24" s="1" customFormat="1" ht="50" customHeight="1" spans="1:8">
      <c r="A24" s="11" t="s">
        <v>28</v>
      </c>
      <c r="B24" s="59">
        <v>4990</v>
      </c>
      <c r="C24" s="59">
        <v>4912</v>
      </c>
      <c r="D24" s="59"/>
      <c r="E24" s="59">
        <v>78</v>
      </c>
      <c r="F24" s="13"/>
      <c r="G24" s="13"/>
      <c r="H24" s="14"/>
    </row>
    <row r="25" s="1" customFormat="1" ht="102" customHeight="1" spans="1:8">
      <c r="A25" s="15" t="s">
        <v>29</v>
      </c>
      <c r="B25" s="59"/>
      <c r="C25" s="59"/>
      <c r="D25" s="59"/>
      <c r="E25" s="59"/>
      <c r="F25" s="13"/>
      <c r="G25" s="13"/>
      <c r="H25" s="14"/>
    </row>
    <row r="26" s="1" customFormat="1" ht="50" customHeight="1" spans="1:8">
      <c r="A26" s="15" t="s">
        <v>30</v>
      </c>
      <c r="B26" s="59">
        <v>4990</v>
      </c>
      <c r="C26" s="59">
        <v>4912</v>
      </c>
      <c r="D26" s="59"/>
      <c r="E26" s="59">
        <v>78</v>
      </c>
      <c r="F26" s="13"/>
      <c r="G26" s="13"/>
      <c r="H26" s="14"/>
    </row>
    <row r="27" s="1" customFormat="1" ht="44" customHeight="1" spans="1:8">
      <c r="A27" s="7" t="s">
        <v>95</v>
      </c>
      <c r="B27" s="5"/>
      <c r="C27" s="5"/>
      <c r="D27" s="5" t="s">
        <v>96</v>
      </c>
      <c r="E27" s="5"/>
      <c r="F27" s="5"/>
      <c r="G27" s="5"/>
      <c r="H27" s="22"/>
    </row>
    <row r="28" s="1" customFormat="1" ht="66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H12" sqref="H12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" style="1" customWidth="1"/>
    <col min="5" max="7" width="13.0833333333333" style="1" customWidth="1"/>
    <col min="8" max="8" width="23.125" style="1" customWidth="1"/>
    <col min="9" max="9" width="9" style="1"/>
    <col min="10" max="10" width="15.325" style="1" customWidth="1"/>
    <col min="11" max="11" width="9" style="1"/>
    <col min="12" max="12" width="13.5833333333333" style="1" customWidth="1"/>
    <col min="13" max="13" width="9" style="1"/>
    <col min="14" max="14" width="11.1916666666667" style="1" customWidth="1"/>
    <col min="15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8" customHeight="1" spans="1:8">
      <c r="A3" s="5" t="s">
        <v>97</v>
      </c>
      <c r="B3" s="5"/>
      <c r="C3" s="5" t="s">
        <v>74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45">
        <f t="shared" ref="B6:B14" si="0">C6+E6+F6</f>
        <v>7520</v>
      </c>
      <c r="C6" s="45">
        <f t="shared" ref="C6:F6" si="1">C7+C15+C18+C19</f>
        <v>7223</v>
      </c>
      <c r="D6" s="45">
        <f t="shared" si="1"/>
        <v>0</v>
      </c>
      <c r="E6" s="45">
        <f t="shared" si="1"/>
        <v>217</v>
      </c>
      <c r="F6" s="45">
        <f t="shared" si="1"/>
        <v>80</v>
      </c>
      <c r="G6" s="45"/>
      <c r="H6" s="14"/>
    </row>
    <row r="7" s="1" customFormat="1" ht="45" customHeight="1" spans="1:8">
      <c r="A7" s="15" t="s">
        <v>14</v>
      </c>
      <c r="B7" s="45">
        <f t="shared" si="0"/>
        <v>2846</v>
      </c>
      <c r="C7" s="45">
        <f t="shared" ref="C7:F7" si="2">C8+C10+C12</f>
        <v>2549</v>
      </c>
      <c r="D7" s="45">
        <f t="shared" si="2"/>
        <v>0</v>
      </c>
      <c r="E7" s="13">
        <f t="shared" si="2"/>
        <v>217</v>
      </c>
      <c r="F7" s="13">
        <f t="shared" si="2"/>
        <v>80</v>
      </c>
      <c r="G7" s="45"/>
      <c r="H7" s="14"/>
    </row>
    <row r="8" s="1" customFormat="1" ht="51" customHeight="1" spans="1:8">
      <c r="A8" s="15" t="s">
        <v>15</v>
      </c>
      <c r="B8" s="45">
        <f t="shared" si="0"/>
        <v>2846</v>
      </c>
      <c r="C8" s="45">
        <v>2549</v>
      </c>
      <c r="D8" s="45"/>
      <c r="E8" s="13">
        <v>217</v>
      </c>
      <c r="F8" s="13">
        <v>80</v>
      </c>
      <c r="G8" s="45"/>
      <c r="H8" s="14"/>
    </row>
    <row r="9" s="1" customFormat="1" ht="40" customHeight="1" spans="1:8">
      <c r="A9" s="15" t="s">
        <v>16</v>
      </c>
      <c r="B9" s="45">
        <f t="shared" si="0"/>
        <v>2846</v>
      </c>
      <c r="C9" s="45">
        <v>2549</v>
      </c>
      <c r="D9" s="45"/>
      <c r="E9" s="13">
        <v>217</v>
      </c>
      <c r="F9" s="13">
        <v>80</v>
      </c>
      <c r="G9" s="45"/>
      <c r="H9" s="14"/>
    </row>
    <row r="10" s="1" customFormat="1" ht="40" customHeight="1" spans="1:8">
      <c r="A10" s="15" t="s">
        <v>17</v>
      </c>
      <c r="B10" s="45">
        <f t="shared" si="0"/>
        <v>0</v>
      </c>
      <c r="C10" s="45">
        <v>0</v>
      </c>
      <c r="D10" s="45"/>
      <c r="E10" s="13">
        <v>0</v>
      </c>
      <c r="F10" s="13"/>
      <c r="G10" s="45"/>
      <c r="H10" s="14"/>
    </row>
    <row r="11" s="1" customFormat="1" ht="40" customHeight="1" spans="1:8">
      <c r="A11" s="15" t="s">
        <v>16</v>
      </c>
      <c r="B11" s="45">
        <f t="shared" si="0"/>
        <v>0</v>
      </c>
      <c r="C11" s="45">
        <v>0</v>
      </c>
      <c r="D11" s="45"/>
      <c r="E11" s="13">
        <v>0</v>
      </c>
      <c r="F11" s="13"/>
      <c r="G11" s="45"/>
      <c r="H11" s="14"/>
    </row>
    <row r="12" s="1" customFormat="1" ht="40" customHeight="1" spans="1:8">
      <c r="A12" s="15" t="s">
        <v>18</v>
      </c>
      <c r="B12" s="45">
        <f t="shared" si="0"/>
        <v>0</v>
      </c>
      <c r="C12" s="45">
        <v>0</v>
      </c>
      <c r="D12" s="45"/>
      <c r="E12" s="13"/>
      <c r="F12" s="13"/>
      <c r="G12" s="45"/>
      <c r="H12" s="14"/>
    </row>
    <row r="13" s="1" customFormat="1" ht="40" customHeight="1" spans="1:8">
      <c r="A13" s="15" t="s">
        <v>16</v>
      </c>
      <c r="B13" s="45">
        <f t="shared" si="0"/>
        <v>0</v>
      </c>
      <c r="C13" s="45">
        <v>0</v>
      </c>
      <c r="D13" s="45"/>
      <c r="E13" s="13"/>
      <c r="F13" s="13"/>
      <c r="G13" s="45"/>
      <c r="H13" s="14"/>
    </row>
    <row r="14" s="1" customFormat="1" ht="67" customHeight="1" spans="1:8">
      <c r="A14" s="15" t="s">
        <v>19</v>
      </c>
      <c r="B14" s="45">
        <f t="shared" si="0"/>
        <v>2846</v>
      </c>
      <c r="C14" s="45">
        <v>2549</v>
      </c>
      <c r="D14" s="45"/>
      <c r="E14" s="13">
        <v>217</v>
      </c>
      <c r="F14" s="13">
        <v>80</v>
      </c>
      <c r="G14" s="45"/>
      <c r="H14" s="14"/>
    </row>
    <row r="15" s="1" customFormat="1" ht="54" customHeight="1" spans="1:8">
      <c r="A15" s="15" t="s">
        <v>20</v>
      </c>
      <c r="B15" s="45">
        <v>2378</v>
      </c>
      <c r="C15" s="45">
        <v>2378</v>
      </c>
      <c r="D15" s="45"/>
      <c r="E15" s="45"/>
      <c r="F15" s="45"/>
      <c r="G15" s="45"/>
      <c r="H15" s="14"/>
    </row>
    <row r="16" s="1" customFormat="1" ht="40" customHeight="1" spans="1:8">
      <c r="A16" s="15" t="s">
        <v>21</v>
      </c>
      <c r="B16" s="45">
        <f>C16+E16+F16</f>
        <v>2378</v>
      </c>
      <c r="C16" s="45">
        <v>2378</v>
      </c>
      <c r="D16" s="45"/>
      <c r="E16" s="45"/>
      <c r="F16" s="45"/>
      <c r="G16" s="45"/>
      <c r="H16" s="14"/>
    </row>
    <row r="17" s="1" customFormat="1" ht="53" customHeight="1" spans="1:8">
      <c r="A17" s="15" t="s">
        <v>22</v>
      </c>
      <c r="B17" s="45"/>
      <c r="C17" s="45"/>
      <c r="D17" s="45"/>
      <c r="E17" s="45"/>
      <c r="F17" s="45"/>
      <c r="G17" s="45"/>
      <c r="H17" s="14"/>
    </row>
    <row r="18" s="1" customFormat="1" ht="66" customHeight="1" spans="1:8">
      <c r="A18" s="15" t="s">
        <v>21</v>
      </c>
      <c r="B18" s="45">
        <v>0</v>
      </c>
      <c r="C18" s="45">
        <v>0</v>
      </c>
      <c r="D18" s="45"/>
      <c r="E18" s="45"/>
      <c r="F18" s="45"/>
      <c r="G18" s="45"/>
      <c r="H18" s="14"/>
    </row>
    <row r="19" s="1" customFormat="1" ht="76" customHeight="1" spans="1:8">
      <c r="A19" s="15" t="s">
        <v>23</v>
      </c>
      <c r="B19" s="45">
        <v>2296</v>
      </c>
      <c r="C19" s="45">
        <v>2296</v>
      </c>
      <c r="D19" s="45"/>
      <c r="E19" s="45"/>
      <c r="F19" s="45"/>
      <c r="G19" s="45"/>
      <c r="H19" s="14"/>
    </row>
    <row r="20" s="1" customFormat="1" ht="96" customHeight="1" spans="1:8">
      <c r="A20" s="11" t="s">
        <v>24</v>
      </c>
      <c r="B20" s="45">
        <v>214.802</v>
      </c>
      <c r="C20" s="45">
        <v>188.732</v>
      </c>
      <c r="D20" s="45"/>
      <c r="E20" s="45">
        <v>26.07</v>
      </c>
      <c r="F20" s="45"/>
      <c r="G20" s="45"/>
      <c r="H20" s="14"/>
    </row>
    <row r="21" s="1" customFormat="1" ht="78" customHeight="1" spans="1:8">
      <c r="A21" s="11" t="s">
        <v>25</v>
      </c>
      <c r="B21" s="45">
        <f t="shared" ref="B21:B26" si="3">C21+E21+F21</f>
        <v>476.07</v>
      </c>
      <c r="C21" s="45">
        <f t="shared" ref="C21:F21" si="4">C22+C23</f>
        <v>476.07</v>
      </c>
      <c r="D21" s="45">
        <f t="shared" si="4"/>
        <v>0</v>
      </c>
      <c r="E21" s="45">
        <f t="shared" si="4"/>
        <v>0</v>
      </c>
      <c r="F21" s="45">
        <f t="shared" si="4"/>
        <v>0</v>
      </c>
      <c r="G21" s="45"/>
      <c r="H21" s="14"/>
    </row>
    <row r="22" s="1" customFormat="1" ht="52" customHeight="1" spans="1:8">
      <c r="A22" s="15" t="s">
        <v>26</v>
      </c>
      <c r="B22" s="45">
        <f>C22</f>
        <v>0</v>
      </c>
      <c r="C22" s="45">
        <v>0</v>
      </c>
      <c r="D22" s="45"/>
      <c r="E22" s="45"/>
      <c r="F22" s="45"/>
      <c r="G22" s="45"/>
      <c r="H22" s="14"/>
    </row>
    <row r="23" s="1" customFormat="1" ht="52" customHeight="1" spans="1:8">
      <c r="A23" s="15" t="s">
        <v>27</v>
      </c>
      <c r="B23" s="45">
        <v>476.07</v>
      </c>
      <c r="C23" s="45">
        <v>476.07</v>
      </c>
      <c r="D23" s="45"/>
      <c r="E23" s="45">
        <v>0</v>
      </c>
      <c r="F23" s="45">
        <v>0</v>
      </c>
      <c r="G23" s="45"/>
      <c r="H23" s="14"/>
    </row>
    <row r="24" s="1" customFormat="1" ht="50" customHeight="1" spans="1:8">
      <c r="A24" s="11" t="s">
        <v>28</v>
      </c>
      <c r="B24" s="45">
        <f t="shared" si="3"/>
        <v>7258.732</v>
      </c>
      <c r="C24" s="45">
        <f>C25+C26</f>
        <v>6935.662</v>
      </c>
      <c r="D24" s="45">
        <f>D25+D26</f>
        <v>0</v>
      </c>
      <c r="E24" s="45">
        <f>E25+E26</f>
        <v>243.07</v>
      </c>
      <c r="F24" s="45">
        <v>80</v>
      </c>
      <c r="G24" s="45"/>
      <c r="H24" s="14"/>
    </row>
    <row r="25" s="1" customFormat="1" ht="102" customHeight="1" spans="1:8">
      <c r="A25" s="15" t="s">
        <v>29</v>
      </c>
      <c r="B25" s="45">
        <f t="shared" si="3"/>
        <v>214.802</v>
      </c>
      <c r="C25" s="45">
        <v>188.732</v>
      </c>
      <c r="D25" s="45"/>
      <c r="E25" s="45">
        <v>26.07</v>
      </c>
      <c r="F25" s="45">
        <v>0</v>
      </c>
      <c r="G25" s="45"/>
      <c r="H25" s="14"/>
    </row>
    <row r="26" s="1" customFormat="1" ht="50" customHeight="1" spans="1:8">
      <c r="A26" s="15" t="s">
        <v>30</v>
      </c>
      <c r="B26" s="45">
        <f t="shared" si="3"/>
        <v>7043.93</v>
      </c>
      <c r="C26" s="45">
        <v>6746.93</v>
      </c>
      <c r="D26" s="45"/>
      <c r="E26" s="45">
        <v>217</v>
      </c>
      <c r="F26" s="45">
        <v>80</v>
      </c>
      <c r="G26" s="45"/>
      <c r="H26" s="14"/>
    </row>
    <row r="27" s="1" customFormat="1" ht="44" customHeight="1" spans="1:8">
      <c r="A27" s="7" t="s">
        <v>98</v>
      </c>
      <c r="B27" s="5" t="s">
        <v>99</v>
      </c>
      <c r="C27" s="5"/>
      <c r="D27" s="5" t="s">
        <v>100</v>
      </c>
      <c r="E27" s="5"/>
      <c r="F27" s="5" t="s">
        <v>101</v>
      </c>
      <c r="G27" s="5"/>
      <c r="H27" s="22"/>
    </row>
    <row r="28" s="1" customFormat="1" ht="66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</vt:lpstr>
      <vt:lpstr>全州县</vt:lpstr>
      <vt:lpstr>平乐县</vt:lpstr>
      <vt:lpstr>资源县</vt:lpstr>
      <vt:lpstr>灵川县</vt:lpstr>
      <vt:lpstr>兴安县</vt:lpstr>
      <vt:lpstr>雁山区</vt:lpstr>
      <vt:lpstr>永福县</vt:lpstr>
      <vt:lpstr>恭城县</vt:lpstr>
      <vt:lpstr>荔浦市</vt:lpstr>
      <vt:lpstr>阳朔县</vt:lpstr>
      <vt:lpstr>龙胜县</vt:lpstr>
      <vt:lpstr>灌阳县</vt:lpstr>
      <vt:lpstr>临桂区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吃面包 ✿◡_ゞ</cp:lastModifiedBy>
  <dcterms:created xsi:type="dcterms:W3CDTF">2019-10-22T00:31:00Z</dcterms:created>
  <dcterms:modified xsi:type="dcterms:W3CDTF">2022-02-18T08:33:54Z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80F7EE1D3E6E4BC991BA5D8990145E9F</vt:lpwstr>
  </property>
</Properties>
</file>