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桂林市汇总" sheetId="19" r:id="rId1"/>
    <sheet name="全州县" sheetId="20" r:id="rId2"/>
    <sheet name="临桂区" sheetId="21" r:id="rId3"/>
    <sheet name="永福县" sheetId="22" r:id="rId4"/>
    <sheet name="龙胜县" sheetId="23" r:id="rId5"/>
    <sheet name="雁山区" sheetId="24" r:id="rId6"/>
    <sheet name="恭城县" sheetId="25" r:id="rId7"/>
    <sheet name="兴安县" sheetId="26" r:id="rId8"/>
    <sheet name="平乐县" sheetId="27" r:id="rId9"/>
    <sheet name="灌阳县" sheetId="28" r:id="rId10"/>
    <sheet name="阳朔县" sheetId="29" r:id="rId11"/>
    <sheet name="资源县" sheetId="30" r:id="rId12"/>
    <sheet name="灵川县" sheetId="31" r:id="rId13"/>
    <sheet name="荔浦市" sheetId="32" r:id="rId14"/>
  </sheets>
  <definedNames>
    <definedName name="_xlnm.Print_Titles" localSheetId="0">桂林市汇总!$4:$5</definedName>
  </definedNames>
  <calcPr calcId="144525" concurrentCalc="0"/>
</workbook>
</file>

<file path=xl/sharedStrings.xml><?xml version="1.0" encoding="utf-8"?>
<sst xmlns="http://schemas.openxmlformats.org/spreadsheetml/2006/main" count="695" uniqueCount="120">
  <si>
    <t>附件</t>
  </si>
  <si>
    <t>2021年财政专项扶贫资金安排、拨付及支出情况表</t>
  </si>
  <si>
    <t>填报单位：桂林市扶贫开发办公室</t>
  </si>
  <si>
    <t>填报日期：2021年1月29日</t>
  </si>
  <si>
    <t>单位：万元</t>
  </si>
  <si>
    <t>合计</t>
  </si>
  <si>
    <t>其中：</t>
  </si>
  <si>
    <t>填表说明</t>
  </si>
  <si>
    <t>发展资金和三西资金</t>
  </si>
  <si>
    <t>以工代赈资金</t>
  </si>
  <si>
    <t>少数民族发展资金</t>
  </si>
  <si>
    <t>国有贫困林场资金</t>
  </si>
  <si>
    <t>国有贫困农场资金</t>
  </si>
  <si>
    <t>一、安排及拨付</t>
  </si>
  <si>
    <t>（一） 中央资金预算安排数</t>
  </si>
  <si>
    <t xml:space="preserve">     1. 中央第一批预算安排数</t>
  </si>
  <si>
    <t xml:space="preserve">        截止到本月底拨付到县</t>
  </si>
  <si>
    <t xml:space="preserve">      2.中央第二批预算安排数</t>
  </si>
  <si>
    <t xml:space="preserve">      3.中央第三批预算安排数</t>
  </si>
  <si>
    <t xml:space="preserve">     4.已下达资金中，项目审批权限下放到县资金数</t>
  </si>
  <si>
    <t>（二）省本级本年度预算安排数</t>
  </si>
  <si>
    <t xml:space="preserve">      截止到本月底拨付到县</t>
  </si>
  <si>
    <t>（三）市本级本年度预算安排数</t>
  </si>
  <si>
    <t>（四）县本级本年度预算安排数</t>
  </si>
  <si>
    <t>二、县级账面上年度及以前结转结余扶贫资金数（该数为上年底数，本年为固定值）</t>
  </si>
  <si>
    <t>三、支出进度</t>
  </si>
  <si>
    <t>其中：（1）上年度及以前年度结转结余数支出进度</t>
  </si>
  <si>
    <t xml:space="preserve">      (2)本年度资金支出进度</t>
  </si>
  <si>
    <t>四、截至本月底县级账面上扶贫资金数</t>
  </si>
  <si>
    <t xml:space="preserve">    其中:（1）上年度及以前年度结转结余数 （该数为上年底数减去截至目前使用数）</t>
  </si>
  <si>
    <t xml:space="preserve">         (2)本年度资金账上余额数</t>
  </si>
  <si>
    <t>填表人：吕红星</t>
  </si>
  <si>
    <t>审核人：张志坚</t>
  </si>
  <si>
    <t>注：1.如项目审批权限下放到市一级，不计入上表，请另备注说明。
2.请各市于每月结束后3日内上报本地区月报表。
3.各市按时将市本级和所辖各县电子表和盖章件发送至zjc@fpb.gxzf.gov.cn。</t>
  </si>
  <si>
    <t>2021年度财政专项扶贫资金安排、拨付及支出情况表(1月)</t>
  </si>
  <si>
    <t>填报单位：全州县扶贫办</t>
  </si>
  <si>
    <t xml:space="preserve"> 填报日期：2021年1月29日</t>
  </si>
  <si>
    <t>备注</t>
  </si>
  <si>
    <t xml:space="preserve"> </t>
  </si>
  <si>
    <t>填表人：唐忠春</t>
  </si>
  <si>
    <t>联系电话：4831908</t>
  </si>
  <si>
    <t>审核人：廖文盛</t>
  </si>
  <si>
    <t>联系电话：4829779</t>
  </si>
  <si>
    <t xml:space="preserve">注：1.如项目审批权限下放到市一级，不计入上表，请另备注说明。
2.请各市于每月结束后3日内上报本地区月报表。
3.各市按时将市本级和所辖各县电子表和盖章件发送至zjc@fpb.gxzf.gov.cn。
</t>
  </si>
  <si>
    <t xml:space="preserve">   </t>
  </si>
  <si>
    <t>2021年度财政专项扶贫资金安排、拨付及支出情况表（1月）</t>
  </si>
  <si>
    <t>填报单位：临桂区扶贫办</t>
  </si>
  <si>
    <t xml:space="preserve">  填报日期：2021年 1月 27日</t>
  </si>
  <si>
    <t>填表人：于善英</t>
  </si>
  <si>
    <t>审核人：刘莹</t>
  </si>
  <si>
    <r>
      <rPr>
        <sz val="12"/>
        <color theme="1"/>
        <rFont val="楷体"/>
        <charset val="134"/>
      </rPr>
      <t>注：1.如项目审批权限下放到市一级，不计入上表，请另备注说明。
2.请各市于每月结束后3日内上报本地区月报表。。
3.各市按时将市本级和所辖各县电子表和盖章件发送至</t>
    </r>
    <r>
      <rPr>
        <sz val="12"/>
        <color theme="1"/>
        <rFont val="Times New Roman"/>
        <charset val="134"/>
      </rPr>
      <t>zijinchu@126.com</t>
    </r>
    <r>
      <rPr>
        <sz val="12"/>
        <color theme="1"/>
        <rFont val="楷体"/>
        <charset val="134"/>
      </rPr>
      <t xml:space="preserve">。
</t>
    </r>
  </si>
  <si>
    <t>2021年度财政专项扶贫资金安排、拨付及支出情况表</t>
  </si>
  <si>
    <t>填报单位：</t>
  </si>
  <si>
    <t>填报日期：2021年01月27日</t>
  </si>
  <si>
    <t>填表人：卫荣璀</t>
  </si>
  <si>
    <t>审核人：莫双平、唐建安</t>
  </si>
  <si>
    <t>填报单位：龙胜各族自治县扶贫开发办公室</t>
  </si>
  <si>
    <t xml:space="preserve">  填报日期：2021年1月27日</t>
  </si>
  <si>
    <t>此项为（一）、（二）、（三）、（四）的合计数</t>
  </si>
  <si>
    <t>参照国扶系统数填写</t>
  </si>
  <si>
    <t>中央资金的项目审批权限均下放到县。由县级填写，市级审核汇总。</t>
  </si>
  <si>
    <t>此项由市级根据预算草案、本级政府批复、人大批复等文件依据如实填写。</t>
  </si>
  <si>
    <t xml:space="preserve">已实际下达到县的资金数。由县级填写，市级审核汇总。
</t>
  </si>
  <si>
    <t>此项由县级根据预算草案、本级政府批复、人大批复等文件依据如实填写，并录入国扶系统。</t>
  </si>
  <si>
    <t>此项为2019年度财政专项扶贫资金绩效评价各市县上报的结转结余数，在2020年全年为固定值。由县级填写，市级审核汇总。资金下达到市级的结转结余支出情况请单独报送。</t>
  </si>
  <si>
    <t>此项此项为（1）和（2）之和，填写的是国库支出数，由县级填写，市级审核汇总。请各县务必与财政部门沟通，核准后填报。</t>
  </si>
  <si>
    <t>此项为（1）和（2）之和，由县级填，市级审核汇总。</t>
  </si>
  <si>
    <t>1、此项为 “二、县级账面上年度及以前结转结余扶贫资金数”减去截至目前使用数。由县级填写，市级审核汇总。
2、其中在规定时间内的质量保证金</t>
  </si>
  <si>
    <t>此项为截止目前2020年资金的账面余额数。由县级填写市级审核汇总。</t>
  </si>
  <si>
    <t>填表人：赵杨</t>
  </si>
  <si>
    <t>审核人：张拓</t>
  </si>
  <si>
    <t>请各市县按要求填写联系人及联系方式以便及时复核、校对有关数据。</t>
  </si>
  <si>
    <r>
      <rPr>
        <sz val="12"/>
        <color theme="1"/>
        <rFont val="楷体"/>
        <charset val="134"/>
      </rPr>
      <t>注：1.如项目审批权限下放到市一级，不计入上表，请另备注说明。
2.截至本月底县级账面上扶贫资金数=中央资金截止本月底拨付到县+自治区资金截止本月底拨付到县+市级资金截止本月底拨付到县+县本级年度预算安排数+上年及以前结转结余扶贫资金数-支出进度
3.支出率的计算方式为：“本年度资金支出进度”/（中央资金截止本月底拨付到县+自治区资金截止本月底拨付到县+市级资金截止本月底拨付到县+县本级年度预算安排数）
4.当月下达到县的资金在次月计算其投入和支出。
5.请各市县扶贫部门与财政部门沟通核准数据后填报。
6.各市按时将市本级和所辖各县电子表和盖章件发送至</t>
    </r>
    <r>
      <rPr>
        <sz val="12"/>
        <color theme="1"/>
        <rFont val="Times New Roman"/>
        <charset val="134"/>
      </rPr>
      <t>zijinchu@126.com</t>
    </r>
    <r>
      <rPr>
        <sz val="12"/>
        <color theme="1"/>
        <rFont val="楷体"/>
        <charset val="134"/>
      </rPr>
      <t xml:space="preserve">。
</t>
    </r>
  </si>
  <si>
    <t>填报单位：桂林市雁山区扶贫开发办公室</t>
  </si>
  <si>
    <t xml:space="preserve">  填报日期：2021年1月28日</t>
  </si>
  <si>
    <t>此项由市级根据预算草案、本级政府批复、人大批复等文件依据如实填写</t>
  </si>
  <si>
    <t>0</t>
  </si>
  <si>
    <t>此项为2019年度财政专项扶贫资金绩效评价各市县上报的结转结余数，在2020年全年为固定值。由县级填写，市级审核汇总。
资金下达到市级的结转结余支出情况请单独报送。</t>
  </si>
  <si>
    <t>填表人：黄国玮</t>
  </si>
  <si>
    <t>审核人：陶纯</t>
  </si>
  <si>
    <t>填报单位：恭城瑶族自治县扶贫开发办公室</t>
  </si>
  <si>
    <t xml:space="preserve">  填报日期：2021年01月28日</t>
  </si>
  <si>
    <t>填表人：舒焕娟</t>
  </si>
  <si>
    <t>联系电话：8359631</t>
  </si>
  <si>
    <t>审核人：黎春良</t>
  </si>
  <si>
    <t>联系电话：8217380</t>
  </si>
  <si>
    <t>填报单位：兴安县扶贫开发办公室</t>
  </si>
  <si>
    <t xml:space="preserve">  填报日期：2021年1月29日</t>
  </si>
  <si>
    <t>填表人：侯新玲</t>
  </si>
  <si>
    <t>审核人：欧阳元培</t>
  </si>
  <si>
    <t>注：1.如项目审批权限下放到市一级，不计入上表，请另备注说明。
2.截至本月底县级账面上扶贫资金数=中央资金截止本月底拨付到县+自治区资金截止本月底拨付到县+市级资金截止本月底拨付到县+县本级年度预算安排数+上年及以前结转结余扶贫资金数-支出进度
3.支出率的计算方式为：“本年度资金支出进度”/（中央资金截止本月底拨付到县+自治区资金截止本月底拨付到县+市级资金截止本月底拨付到县+县本级年度预算安排数）
4.当月下达到县的资金在次月计算其投入和支出。
5.请各市县扶贫部门与财政部门沟通核准数据后填报。
6</t>
  </si>
  <si>
    <r>
      <rPr>
        <sz val="10"/>
        <rFont val="宋体"/>
        <charset val="134"/>
      </rPr>
      <t>填报单位：</t>
    </r>
    <r>
      <rPr>
        <sz val="10"/>
        <color rgb="FF000000"/>
        <rFont val="楷体"/>
        <charset val="134"/>
      </rPr>
      <t>平乐县扶贫开发办公室</t>
    </r>
  </si>
  <si>
    <t xml:space="preserve">  填报日期：2021年 01月 29日</t>
  </si>
  <si>
    <t>少数民族发展
资金</t>
  </si>
  <si>
    <t>国有贫困林场
资金</t>
  </si>
  <si>
    <t>国有贫困农场
资金</t>
  </si>
  <si>
    <t>此项为2020年度财政专项扶贫资金绩效评价各市县上报的结转结余数，在2021年全年为固定值。由县级填写，市级审核汇总。
资金下达到市级的结转结余支出情况请单独报送。</t>
  </si>
  <si>
    <t>此项为截止目前2021年资金的账面余额数。由县级填写市级审核汇总。</t>
  </si>
  <si>
    <t>填表人：蒋闽西</t>
  </si>
  <si>
    <t>审核人：莫友冬</t>
  </si>
  <si>
    <r>
      <rPr>
        <sz val="9"/>
        <color rgb="FF000000"/>
        <rFont val="楷体"/>
        <charset val="134"/>
      </rPr>
      <t>注：1.如项目审批权限下放到市一级，不计入上表，请另备注说明。
2.截至本月底县级账面上扶贫资金数=中央资金截止本月底拨付到县+自治区资金截止本月底拨付到县+市级资金截止本月底拨付到县+县本级年度预算安排数+上年及以前结转结余扶贫资金数-支出进度
3.支出率的计算方式为：“本年度资金支出进度”/（中央资金截止本月底拨付到县+自治区资金截止本月底拨付到县+市级资金截止本月底拨付到县+县本级年度预算安排数）
4.当月下达到县的资金在次月计算其投入和支出。
5.请各市县扶贫部门与财政部门沟通核准数据后填报。
6.各市按时将市本级和所辖各县电子表和盖章件发送至</t>
    </r>
    <r>
      <rPr>
        <sz val="9"/>
        <color rgb="FF000000"/>
        <rFont val="Times New Roman"/>
        <charset val="134"/>
      </rPr>
      <t>zijinchu@126.com</t>
    </r>
    <r>
      <rPr>
        <sz val="9"/>
        <color rgb="FF000000"/>
        <rFont val="楷体"/>
        <charset val="134"/>
      </rPr>
      <t>。</t>
    </r>
  </si>
  <si>
    <t>灌阳县2021年度1月份财政专项扶贫资金安排、拨付及支出情况表</t>
  </si>
  <si>
    <t>填报单位：灌阳县扶贫开发办公室</t>
  </si>
  <si>
    <t>其中:（1）上年度及以前年度结转结余数 （该数为上年底数减去截至目前使用数）</t>
  </si>
  <si>
    <t>(2)本年度资金账上余额数</t>
  </si>
  <si>
    <t>填表人：邓远生</t>
  </si>
  <si>
    <t>审核人：陈桂斌</t>
  </si>
  <si>
    <t>填报单位：阳朔县扶贫开发办公室                      填报日期：2021年  1 月 28 日</t>
  </si>
  <si>
    <t>填表人：陈烨</t>
  </si>
  <si>
    <t>审核人：邱小明</t>
  </si>
  <si>
    <t>填报单位：资源县扶贫开发办公室</t>
  </si>
  <si>
    <t>填表人：周春娟</t>
  </si>
  <si>
    <t>审核人：全金连</t>
  </si>
  <si>
    <t>填报单位：灵川县扶贫开发办公室</t>
  </si>
  <si>
    <t>填表人：蒋洪云</t>
  </si>
  <si>
    <t>审核人：唐于辉</t>
  </si>
  <si>
    <t>填报单位：荔浦市扶贫开发办公室</t>
  </si>
  <si>
    <t xml:space="preserve">1、此项为 “二、县级账面上年度及以前结转结余扶贫资金数”减去截至目前使用数。由县级填写，市级审核汇总。
</t>
  </si>
  <si>
    <t>填表人：曾祥龙</t>
  </si>
  <si>
    <t>审核人：邓媚方</t>
  </si>
</sst>
</file>

<file path=xl/styles.xml><?xml version="1.0" encoding="utf-8"?>
<styleSheet xmlns="http://schemas.openxmlformats.org/spreadsheetml/2006/main">
  <numFmts count="10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0_);[Red]\(0.000\)"/>
    <numFmt numFmtId="43" formatCode="_ * #,##0.00_ ;_ * \-#,##0.00_ ;_ * &quot;-&quot;??_ ;_ @_ "/>
    <numFmt numFmtId="178" formatCode="0_ "/>
    <numFmt numFmtId="179" formatCode="0.000_ "/>
    <numFmt numFmtId="180" formatCode="0.0000_ "/>
    <numFmt numFmtId="181" formatCode="0.00;[Red]0.00"/>
  </numFmts>
  <fonts count="5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22"/>
      <color indexed="8"/>
      <name val="方正小标宋简体"/>
      <charset val="134"/>
    </font>
    <font>
      <sz val="22"/>
      <color indexed="8"/>
      <name val="Times New Roman"/>
      <charset val="134"/>
    </font>
    <font>
      <sz val="12"/>
      <color theme="1"/>
      <name val="楷体"/>
      <charset val="134"/>
    </font>
    <font>
      <b/>
      <sz val="12"/>
      <color theme="1"/>
      <name val="楷体"/>
      <charset val="134"/>
    </font>
    <font>
      <b/>
      <sz val="12"/>
      <color indexed="8"/>
      <name val="楷体"/>
      <charset val="134"/>
    </font>
    <font>
      <sz val="12"/>
      <name val="楷体"/>
      <charset val="134"/>
    </font>
    <font>
      <sz val="12"/>
      <color theme="1"/>
      <name val="Times New Roman"/>
      <charset val="134"/>
    </font>
    <font>
      <sz val="11"/>
      <color theme="1"/>
      <name val="楷体"/>
      <charset val="134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sz val="14"/>
      <color rgb="FF000000"/>
      <name val="黑体"/>
      <charset val="134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sz val="12"/>
      <color rgb="FF000000"/>
      <name val="楷体"/>
      <charset val="134"/>
    </font>
    <font>
      <b/>
      <sz val="9"/>
      <color rgb="FF000000"/>
      <name val="楷体"/>
      <charset val="134"/>
    </font>
    <font>
      <sz val="11"/>
      <color rgb="FF000000"/>
      <name val="楷体"/>
      <charset val="134"/>
    </font>
    <font>
      <sz val="9"/>
      <color rgb="FF000000"/>
      <name val="楷体"/>
      <charset val="134"/>
    </font>
    <font>
      <sz val="9"/>
      <color rgb="FF000000"/>
      <name val="Times New Roman"/>
      <charset val="134"/>
    </font>
    <font>
      <sz val="11"/>
      <color indexed="8"/>
      <name val="Times New Roman"/>
      <charset val="0"/>
    </font>
    <font>
      <sz val="14"/>
      <color indexed="8"/>
      <name val="黑体"/>
      <charset val="134"/>
    </font>
    <font>
      <sz val="22"/>
      <color indexed="8"/>
      <name val="Times New Roman"/>
      <charset val="0"/>
    </font>
    <font>
      <sz val="12"/>
      <color indexed="8"/>
      <name val="楷体"/>
      <charset val="134"/>
    </font>
    <font>
      <sz val="11"/>
      <color indexed="8"/>
      <name val="楷体"/>
      <charset val="134"/>
    </font>
    <font>
      <sz val="12"/>
      <color indexed="8"/>
      <name val="Times New Roman"/>
      <charset val="0"/>
    </font>
    <font>
      <sz val="14"/>
      <color theme="1"/>
      <name val="Times New Roman"/>
      <charset val="134"/>
    </font>
    <font>
      <sz val="14"/>
      <color theme="1"/>
      <name val="楷体"/>
      <charset val="134"/>
    </font>
    <font>
      <sz val="11"/>
      <name val="楷体"/>
      <charset val="134"/>
    </font>
    <font>
      <sz val="12"/>
      <color rgb="FFFF0000"/>
      <name val="楷体"/>
      <charset val="134"/>
    </font>
    <font>
      <sz val="12"/>
      <name val="宋体"/>
      <charset val="134"/>
    </font>
    <font>
      <sz val="11"/>
      <color indexed="8"/>
      <name val="Times New Roman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9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  <font>
      <sz val="10"/>
      <color rgb="FF000000"/>
      <name val="楷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1" fillId="10" borderId="5" applyNumberFormat="0" applyAlignment="0" applyProtection="0">
      <alignment vertical="center"/>
    </xf>
    <xf numFmtId="0" fontId="52" fillId="10" borderId="3" applyNumberFormat="0" applyAlignment="0" applyProtection="0">
      <alignment vertical="center"/>
    </xf>
    <xf numFmtId="0" fontId="53" fillId="19" borderId="9" applyNumberForma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54" fillId="0" borderId="10" applyNumberFormat="0" applyFill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0" fillId="0" borderId="0"/>
    <xf numFmtId="0" fontId="36" fillId="28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0" borderId="0"/>
    <xf numFmtId="0" fontId="39" fillId="31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>
      <alignment vertical="center"/>
    </xf>
    <xf numFmtId="0" fontId="40" fillId="0" borderId="0"/>
  </cellStyleXfs>
  <cellXfs count="1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8" fillId="0" borderId="0" xfId="0" applyNumberFormat="1" applyFont="1" applyFill="1" applyAlignment="1">
      <alignment vertical="center" wrapText="1"/>
    </xf>
    <xf numFmtId="0" fontId="5" fillId="0" borderId="0" xfId="0" applyNumberFormat="1" applyFont="1" applyFill="1" applyAlignment="1">
      <alignment horizontal="justify" vertical="center" wrapText="1"/>
    </xf>
    <xf numFmtId="0" fontId="9" fillId="0" borderId="0" xfId="0" applyNumberFormat="1" applyFont="1" applyFill="1" applyBorder="1" applyAlignment="1">
      <alignment vertical="center" wrapText="1"/>
    </xf>
    <xf numFmtId="0" fontId="9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wrapText="1"/>
    </xf>
    <xf numFmtId="10" fontId="1" fillId="0" borderId="0" xfId="0" applyNumberFormat="1" applyFont="1" applyFill="1">
      <alignment vertical="center"/>
    </xf>
    <xf numFmtId="0" fontId="10" fillId="0" borderId="0" xfId="0" applyNumberFormat="1" applyFont="1" applyFill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Alignment="1">
      <alignment horizontal="justify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9" fontId="1" fillId="0" borderId="0" xfId="0" applyNumberFormat="1" applyFont="1" applyFill="1">
      <alignment vertical="center"/>
    </xf>
    <xf numFmtId="179" fontId="2" fillId="0" borderId="0" xfId="0" applyNumberFormat="1" applyFont="1" applyFill="1">
      <alignment vertical="center"/>
    </xf>
    <xf numFmtId="179" fontId="3" fillId="0" borderId="0" xfId="0" applyNumberFormat="1" applyFont="1" applyFill="1" applyAlignment="1">
      <alignment horizontal="center" vertical="center" wrapText="1"/>
    </xf>
    <xf numFmtId="179" fontId="4" fillId="0" borderId="0" xfId="0" applyNumberFormat="1" applyFont="1" applyFill="1" applyAlignment="1">
      <alignment horizontal="center" vertical="center" wrapText="1"/>
    </xf>
    <xf numFmtId="179" fontId="5" fillId="0" borderId="0" xfId="0" applyNumberFormat="1" applyFont="1" applyFill="1" applyAlignment="1">
      <alignment horizontal="left" vertical="center" wrapText="1"/>
    </xf>
    <xf numFmtId="179" fontId="5" fillId="0" borderId="0" xfId="0" applyNumberFormat="1" applyFont="1" applyFill="1" applyAlignment="1">
      <alignment horizontal="right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vertical="center" wrapText="1"/>
    </xf>
    <xf numFmtId="179" fontId="8" fillId="0" borderId="1" xfId="0" applyNumberFormat="1" applyFont="1" applyFill="1" applyBorder="1" applyAlignment="1">
      <alignment vertical="center" wrapText="1"/>
    </xf>
    <xf numFmtId="17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Alignment="1">
      <alignment vertical="center" wrapText="1"/>
    </xf>
    <xf numFmtId="179" fontId="8" fillId="0" borderId="0" xfId="0" applyNumberFormat="1" applyFont="1" applyFill="1" applyAlignment="1">
      <alignment vertical="center" wrapText="1"/>
    </xf>
    <xf numFmtId="179" fontId="5" fillId="0" borderId="0" xfId="0" applyNumberFormat="1" applyFont="1" applyFill="1" applyAlignment="1">
      <alignment horizontal="justify" vertical="center" wrapText="1"/>
    </xf>
    <xf numFmtId="179" fontId="9" fillId="0" borderId="0" xfId="0" applyNumberFormat="1" applyFont="1" applyFill="1" applyBorder="1" applyAlignment="1">
      <alignment vertical="center" wrapText="1"/>
    </xf>
    <xf numFmtId="179" fontId="9" fillId="0" borderId="0" xfId="0" applyNumberFormat="1" applyFont="1" applyFill="1" applyAlignment="1">
      <alignment vertical="center" wrapText="1"/>
    </xf>
    <xf numFmtId="179" fontId="1" fillId="0" borderId="0" xfId="0" applyNumberFormat="1" applyFont="1" applyFill="1" applyAlignment="1">
      <alignment wrapText="1"/>
    </xf>
    <xf numFmtId="179" fontId="11" fillId="0" borderId="0" xfId="0" applyNumberFormat="1" applyFont="1" applyFill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righ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176" fontId="18" fillId="3" borderId="1" xfId="0" applyNumberFormat="1" applyFont="1" applyFill="1" applyBorder="1" applyAlignment="1">
      <alignment horizontal="center" vertical="center" wrapText="1"/>
    </xf>
    <xf numFmtId="176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176" fontId="16" fillId="3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justify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wrapText="1"/>
    </xf>
    <xf numFmtId="0" fontId="20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left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 wrapText="1"/>
    </xf>
    <xf numFmtId="178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180" fontId="25" fillId="0" borderId="1" xfId="0" applyNumberFormat="1" applyFont="1" applyFill="1" applyBorder="1" applyAlignment="1">
      <alignment horizontal="center" vertical="center" wrapText="1"/>
    </xf>
    <xf numFmtId="180" fontId="24" fillId="0" borderId="1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24" fillId="0" borderId="0" xfId="0" applyNumberFormat="1" applyFont="1" applyFill="1" applyBorder="1" applyAlignment="1">
      <alignment horizontal="justify" vertical="center" wrapText="1"/>
    </xf>
    <xf numFmtId="0" fontId="26" fillId="0" borderId="0" xfId="0" applyNumberFormat="1" applyFont="1" applyFill="1" applyBorder="1" applyAlignment="1">
      <alignment vertical="center" wrapText="1"/>
    </xf>
    <xf numFmtId="0" fontId="21" fillId="0" borderId="0" xfId="0" applyNumberFormat="1" applyFont="1" applyFill="1" applyBorder="1" applyAlignment="1">
      <alignment wrapText="1"/>
    </xf>
    <xf numFmtId="0" fontId="27" fillId="0" borderId="0" xfId="0" applyFont="1" applyFill="1">
      <alignment vertical="center"/>
    </xf>
    <xf numFmtId="0" fontId="28" fillId="0" borderId="0" xfId="0" applyNumberFormat="1" applyFont="1" applyFill="1" applyAlignment="1">
      <alignment horizontal="center" vertical="center" wrapText="1"/>
    </xf>
    <xf numFmtId="0" fontId="28" fillId="0" borderId="0" xfId="0" applyFont="1" applyFill="1" applyAlignment="1">
      <alignment horizontal="right"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1" fillId="0" borderId="0" xfId="0" applyNumberFormat="1" applyFont="1" applyFill="1" applyBorder="1" applyAlignment="1">
      <alignment horizontal="center" vertical="center"/>
    </xf>
    <xf numFmtId="0" fontId="1" fillId="4" borderId="0" xfId="0" applyFont="1" applyFill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vertical="center" wrapText="1"/>
    </xf>
    <xf numFmtId="181" fontId="5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5" fillId="4" borderId="1" xfId="0" applyNumberFormat="1" applyFont="1" applyFill="1" applyBorder="1" applyAlignment="1">
      <alignment vertical="center" wrapText="1"/>
    </xf>
    <xf numFmtId="0" fontId="5" fillId="4" borderId="0" xfId="0" applyNumberFormat="1" applyFont="1" applyFill="1" applyAlignment="1">
      <alignment vertical="center" wrapText="1"/>
    </xf>
    <xf numFmtId="0" fontId="5" fillId="4" borderId="0" xfId="0" applyNumberFormat="1" applyFont="1" applyFill="1" applyAlignment="1">
      <alignment horizontal="left" vertical="center" wrapText="1"/>
    </xf>
    <xf numFmtId="0" fontId="8" fillId="4" borderId="0" xfId="0" applyNumberFormat="1" applyFont="1" applyFill="1" applyAlignment="1">
      <alignment vertical="center" wrapText="1"/>
    </xf>
    <xf numFmtId="0" fontId="5" fillId="4" borderId="0" xfId="0" applyNumberFormat="1" applyFont="1" applyFill="1" applyAlignment="1">
      <alignment horizontal="justify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7" fontId="1" fillId="0" borderId="0" xfId="0" applyNumberFormat="1" applyFont="1" applyFill="1">
      <alignment vertical="center"/>
    </xf>
    <xf numFmtId="0" fontId="1" fillId="0" borderId="1" xfId="0" applyFont="1" applyFill="1" applyBorder="1">
      <alignment vertical="center"/>
    </xf>
    <xf numFmtId="176" fontId="5" fillId="4" borderId="1" xfId="0" applyNumberFormat="1" applyFont="1" applyFill="1" applyBorder="1" applyAlignment="1">
      <alignment horizontal="center" vertical="center" wrapText="1"/>
    </xf>
    <xf numFmtId="176" fontId="5" fillId="5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32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4" fillId="0" borderId="0" xfId="0" applyNumberFormat="1" applyFont="1" applyFill="1" applyAlignment="1">
      <alignment horizontal="left" vertical="center" wrapText="1"/>
    </xf>
    <xf numFmtId="0" fontId="24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horizontal="right" vertical="center"/>
    </xf>
    <xf numFmtId="0" fontId="33" fillId="0" borderId="1" xfId="0" applyFont="1" applyFill="1" applyBorder="1" applyAlignment="1">
      <alignment horizontal="center" vertical="center" wrapText="1"/>
    </xf>
    <xf numFmtId="179" fontId="24" fillId="0" borderId="1" xfId="0" applyNumberFormat="1" applyFont="1" applyFill="1" applyBorder="1" applyAlignment="1">
      <alignment horizontal="center" vertical="center" wrapText="1"/>
    </xf>
    <xf numFmtId="180" fontId="34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0" fontId="35" fillId="0" borderId="0" xfId="0" applyNumberFormat="1" applyFont="1" applyFill="1" applyAlignment="1">
      <alignment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14 3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 14 16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54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常规 10 2" xfId="52"/>
    <cellStyle name="60% - 强调文字颜色 6" xfId="53" builtinId="52"/>
    <cellStyle name="常规 100" xfId="54"/>
    <cellStyle name="常规 11" xfId="55"/>
    <cellStyle name="常规 11 2" xfId="56"/>
    <cellStyle name="常规 14" xfId="57"/>
    <cellStyle name="常规 2" xfId="58"/>
    <cellStyle name="常规 58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28"/>
  <sheetViews>
    <sheetView showZeros="0" tabSelected="1" workbookViewId="0">
      <selection activeCell="C6" sqref="C6"/>
    </sheetView>
  </sheetViews>
  <sheetFormatPr defaultColWidth="9" defaultRowHeight="15" outlineLevelCol="7"/>
  <cols>
    <col min="1" max="1" width="31.125" style="126" customWidth="1"/>
    <col min="2" max="2" width="17.25" style="126" customWidth="1"/>
    <col min="3" max="3" width="16.875" style="126" customWidth="1"/>
    <col min="4" max="4" width="15.25" style="126" customWidth="1"/>
    <col min="5" max="5" width="14.5" style="126" customWidth="1"/>
    <col min="6" max="7" width="13.125" style="126" customWidth="1"/>
    <col min="8" max="8" width="32.125" style="126" customWidth="1"/>
    <col min="9" max="16384" width="9" style="126"/>
  </cols>
  <sheetData>
    <row r="1" ht="18.75" spans="1:1">
      <c r="A1" s="127" t="s">
        <v>0</v>
      </c>
    </row>
    <row r="2" ht="51" customHeight="1" spans="1:8">
      <c r="A2" s="3" t="s">
        <v>1</v>
      </c>
      <c r="B2" s="3"/>
      <c r="C2" s="3"/>
      <c r="D2" s="3"/>
      <c r="E2" s="3"/>
      <c r="F2" s="3"/>
      <c r="G2" s="3"/>
      <c r="H2" s="4"/>
    </row>
    <row r="3" ht="37" customHeight="1" spans="1:8">
      <c r="A3" s="128" t="s">
        <v>2</v>
      </c>
      <c r="B3" s="128"/>
      <c r="C3" s="128" t="s">
        <v>3</v>
      </c>
      <c r="D3" s="128"/>
      <c r="E3" s="129"/>
      <c r="F3" s="129"/>
      <c r="G3" s="129"/>
      <c r="H3" s="130" t="s">
        <v>4</v>
      </c>
    </row>
    <row r="4" ht="29.1" customHeight="1" spans="1:8">
      <c r="A4" s="85"/>
      <c r="B4" s="85" t="s">
        <v>5</v>
      </c>
      <c r="C4" s="85" t="s">
        <v>6</v>
      </c>
      <c r="D4" s="85"/>
      <c r="E4" s="85"/>
      <c r="F4" s="85"/>
      <c r="G4" s="85"/>
      <c r="H4" s="86" t="s">
        <v>7</v>
      </c>
    </row>
    <row r="5" ht="35.1" customHeight="1" spans="1:8">
      <c r="A5" s="85"/>
      <c r="B5" s="85"/>
      <c r="C5" s="85" t="s">
        <v>8</v>
      </c>
      <c r="D5" s="85" t="s">
        <v>9</v>
      </c>
      <c r="E5" s="85" t="s">
        <v>10</v>
      </c>
      <c r="F5" s="85" t="s">
        <v>11</v>
      </c>
      <c r="G5" s="85" t="s">
        <v>12</v>
      </c>
      <c r="H5" s="86"/>
    </row>
    <row r="6" ht="39.95" customHeight="1" spans="1:8">
      <c r="A6" s="10" t="s">
        <v>13</v>
      </c>
      <c r="B6" s="88">
        <v>70093</v>
      </c>
      <c r="C6" s="88">
        <v>66950</v>
      </c>
      <c r="D6" s="87"/>
      <c r="E6" s="88">
        <v>2923</v>
      </c>
      <c r="F6" s="88">
        <v>220</v>
      </c>
      <c r="G6" s="87"/>
      <c r="H6" s="131"/>
    </row>
    <row r="7" ht="39.95" customHeight="1" spans="1:8">
      <c r="A7" s="89" t="s">
        <v>14</v>
      </c>
      <c r="B7" s="132"/>
      <c r="C7" s="132"/>
      <c r="D7" s="87"/>
      <c r="E7" s="88"/>
      <c r="F7" s="88"/>
      <c r="G7" s="87"/>
      <c r="H7" s="133"/>
    </row>
    <row r="8" ht="39.95" customHeight="1" spans="1:8">
      <c r="A8" s="89" t="s">
        <v>15</v>
      </c>
      <c r="B8" s="88">
        <v>41525</v>
      </c>
      <c r="C8" s="88">
        <v>38382</v>
      </c>
      <c r="D8" s="87"/>
      <c r="E8" s="88">
        <v>2923</v>
      </c>
      <c r="F8" s="88">
        <v>220</v>
      </c>
      <c r="G8" s="87"/>
      <c r="H8" s="131"/>
    </row>
    <row r="9" ht="39.95" customHeight="1" spans="1:8">
      <c r="A9" s="89" t="s">
        <v>16</v>
      </c>
      <c r="B9" s="88">
        <v>41525</v>
      </c>
      <c r="C9" s="88">
        <v>38382</v>
      </c>
      <c r="D9" s="87"/>
      <c r="E9" s="88">
        <v>2923</v>
      </c>
      <c r="F9" s="88">
        <v>220</v>
      </c>
      <c r="G9" s="87"/>
      <c r="H9" s="134"/>
    </row>
    <row r="10" ht="39.95" customHeight="1" spans="1:8">
      <c r="A10" s="89" t="s">
        <v>17</v>
      </c>
      <c r="B10" s="88"/>
      <c r="C10" s="87"/>
      <c r="D10" s="87"/>
      <c r="E10" s="88"/>
      <c r="F10" s="88"/>
      <c r="G10" s="87"/>
      <c r="H10" s="134"/>
    </row>
    <row r="11" ht="39.95" customHeight="1" spans="1:8">
      <c r="A11" s="89" t="s">
        <v>16</v>
      </c>
      <c r="B11" s="88"/>
      <c r="C11" s="87"/>
      <c r="D11" s="87"/>
      <c r="E11" s="88"/>
      <c r="F11" s="88"/>
      <c r="G11" s="87"/>
      <c r="H11" s="134"/>
    </row>
    <row r="12" ht="39.95" customHeight="1" spans="1:8">
      <c r="A12" s="89" t="s">
        <v>18</v>
      </c>
      <c r="B12" s="88"/>
      <c r="C12" s="132"/>
      <c r="D12" s="87"/>
      <c r="E12" s="87"/>
      <c r="F12" s="87"/>
      <c r="G12" s="87"/>
      <c r="H12" s="134"/>
    </row>
    <row r="13" ht="39.95" customHeight="1" spans="1:8">
      <c r="A13" s="89" t="s">
        <v>16</v>
      </c>
      <c r="B13" s="88"/>
      <c r="C13" s="132"/>
      <c r="D13" s="87"/>
      <c r="E13" s="87"/>
      <c r="F13" s="87"/>
      <c r="G13" s="87"/>
      <c r="H13" s="134"/>
    </row>
    <row r="14" ht="39.95" customHeight="1" spans="1:8">
      <c r="A14" s="89" t="s">
        <v>19</v>
      </c>
      <c r="B14" s="88">
        <v>41525</v>
      </c>
      <c r="C14" s="88">
        <v>38382</v>
      </c>
      <c r="D14" s="87"/>
      <c r="E14" s="88">
        <v>2923</v>
      </c>
      <c r="F14" s="88">
        <v>220</v>
      </c>
      <c r="G14" s="87"/>
      <c r="H14" s="134"/>
    </row>
    <row r="15" ht="39.95" customHeight="1" spans="1:8">
      <c r="A15" s="89" t="s">
        <v>20</v>
      </c>
      <c r="B15" s="88">
        <v>28568</v>
      </c>
      <c r="C15" s="88">
        <v>28568</v>
      </c>
      <c r="D15" s="87"/>
      <c r="E15" s="87"/>
      <c r="F15" s="87"/>
      <c r="G15" s="87"/>
      <c r="H15" s="134"/>
    </row>
    <row r="16" ht="39.95" customHeight="1" spans="1:8">
      <c r="A16" s="89" t="s">
        <v>21</v>
      </c>
      <c r="B16" s="88">
        <v>28568</v>
      </c>
      <c r="C16" s="88">
        <v>28568</v>
      </c>
      <c r="D16" s="87"/>
      <c r="E16" s="87"/>
      <c r="F16" s="87"/>
      <c r="G16" s="87"/>
      <c r="H16" s="134"/>
    </row>
    <row r="17" ht="39.95" customHeight="1" spans="1:8">
      <c r="A17" s="89" t="s">
        <v>22</v>
      </c>
      <c r="B17" s="87"/>
      <c r="C17" s="87"/>
      <c r="D17" s="87"/>
      <c r="E17" s="87"/>
      <c r="F17" s="87"/>
      <c r="G17" s="87"/>
      <c r="H17" s="134"/>
    </row>
    <row r="18" ht="39.95" customHeight="1" spans="1:8">
      <c r="A18" s="89" t="s">
        <v>21</v>
      </c>
      <c r="B18" s="87"/>
      <c r="C18" s="87"/>
      <c r="D18" s="87"/>
      <c r="E18" s="87"/>
      <c r="F18" s="87"/>
      <c r="G18" s="87"/>
      <c r="H18" s="134"/>
    </row>
    <row r="19" ht="39.95" customHeight="1" spans="1:8">
      <c r="A19" s="89" t="s">
        <v>23</v>
      </c>
      <c r="B19" s="132"/>
      <c r="C19" s="132"/>
      <c r="D19" s="87"/>
      <c r="E19" s="87"/>
      <c r="F19" s="87"/>
      <c r="G19" s="87"/>
      <c r="H19" s="134"/>
    </row>
    <row r="20" ht="62.1" customHeight="1" spans="1:8">
      <c r="A20" s="10" t="s">
        <v>24</v>
      </c>
      <c r="B20" s="92">
        <v>1980.517</v>
      </c>
      <c r="C20" s="92">
        <v>1915.256</v>
      </c>
      <c r="D20" s="87"/>
      <c r="E20" s="135">
        <v>60.728</v>
      </c>
      <c r="F20" s="101">
        <v>4.533</v>
      </c>
      <c r="G20" s="87"/>
      <c r="H20" s="134"/>
    </row>
    <row r="21" ht="44.1" customHeight="1" spans="1:8">
      <c r="A21" s="10" t="s">
        <v>25</v>
      </c>
      <c r="B21" s="92">
        <f t="shared" ref="B21:B26" si="0">SUM(C21+E21+F21)</f>
        <v>293.967</v>
      </c>
      <c r="C21" s="92">
        <v>293.967</v>
      </c>
      <c r="D21" s="92"/>
      <c r="E21" s="92"/>
      <c r="F21" s="132"/>
      <c r="G21" s="87"/>
      <c r="H21" s="134"/>
    </row>
    <row r="22" ht="44.1" customHeight="1" spans="1:8">
      <c r="A22" s="89" t="s">
        <v>26</v>
      </c>
      <c r="B22" s="92">
        <f t="shared" si="0"/>
        <v>293.967</v>
      </c>
      <c r="C22" s="92">
        <v>293.967</v>
      </c>
      <c r="D22" s="87"/>
      <c r="E22" s="135"/>
      <c r="F22" s="101"/>
      <c r="G22" s="87"/>
      <c r="H22" s="134"/>
    </row>
    <row r="23" ht="44.1" customHeight="1" spans="1:8">
      <c r="A23" s="89" t="s">
        <v>27</v>
      </c>
      <c r="B23" s="92">
        <f t="shared" si="0"/>
        <v>0</v>
      </c>
      <c r="C23" s="92"/>
      <c r="D23" s="87"/>
      <c r="E23" s="135"/>
      <c r="F23" s="101"/>
      <c r="G23" s="87"/>
      <c r="H23" s="134"/>
    </row>
    <row r="24" ht="44.1" customHeight="1" spans="1:8">
      <c r="A24" s="10" t="s">
        <v>28</v>
      </c>
      <c r="B24" s="92">
        <f t="shared" si="0"/>
        <v>71779.55</v>
      </c>
      <c r="C24" s="92">
        <v>68571.289</v>
      </c>
      <c r="D24" s="92">
        <f>SUM(D25+D26)</f>
        <v>0</v>
      </c>
      <c r="E24" s="92">
        <f>SUM(E25+E26)</f>
        <v>2983.728</v>
      </c>
      <c r="F24" s="92">
        <f>SUM(F25+F26)</f>
        <v>224.533</v>
      </c>
      <c r="G24" s="87"/>
      <c r="H24" s="134"/>
    </row>
    <row r="25" ht="50.1" customHeight="1" spans="1:8">
      <c r="A25" s="89" t="s">
        <v>29</v>
      </c>
      <c r="B25" s="92">
        <f t="shared" si="0"/>
        <v>1686.55</v>
      </c>
      <c r="C25" s="92">
        <v>1621.289</v>
      </c>
      <c r="D25" s="87"/>
      <c r="E25" s="135">
        <v>60.728</v>
      </c>
      <c r="F25" s="101">
        <v>4.533</v>
      </c>
      <c r="G25" s="87"/>
      <c r="H25" s="12"/>
    </row>
    <row r="26" ht="50.1" customHeight="1" spans="1:8">
      <c r="A26" s="89" t="s">
        <v>30</v>
      </c>
      <c r="B26" s="88">
        <f t="shared" si="0"/>
        <v>70093</v>
      </c>
      <c r="C26" s="88">
        <v>66950</v>
      </c>
      <c r="D26" s="87"/>
      <c r="E26" s="88">
        <v>2923</v>
      </c>
      <c r="F26" s="88">
        <v>220</v>
      </c>
      <c r="G26" s="87"/>
      <c r="H26" s="134"/>
    </row>
    <row r="27" ht="30" customHeight="1" spans="1:8">
      <c r="A27" s="129" t="s">
        <v>31</v>
      </c>
      <c r="B27" s="128"/>
      <c r="C27" s="128"/>
      <c r="D27" s="128" t="s">
        <v>32</v>
      </c>
      <c r="E27" s="128"/>
      <c r="F27" s="128"/>
      <c r="G27" s="128"/>
      <c r="H27" s="136"/>
    </row>
    <row r="28" ht="81" customHeight="1" spans="1:8">
      <c r="A28" s="17" t="s">
        <v>33</v>
      </c>
      <c r="B28" s="17"/>
      <c r="C28" s="17"/>
      <c r="D28" s="17"/>
      <c r="E28" s="17"/>
      <c r="F28" s="17"/>
      <c r="G28" s="17"/>
      <c r="H28" s="17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00694444444445" right="0.432638888888889" top="0.629166666666667" bottom="0.55" header="0.297916666666667" footer="0.297916666666667"/>
  <pageSetup paperSize="9" scale="56" orientation="portrait" verticalDpi="300"/>
  <headerFooter differentOddEven="1">
    <oddFooter>&amp;R&amp;14— &amp;P —</oddFooter>
    <evenFooter>&amp;L&amp;14— &amp;P —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5" workbookViewId="0">
      <selection activeCell="F27" sqref="F27:G27"/>
    </sheetView>
  </sheetViews>
  <sheetFormatPr defaultColWidth="9" defaultRowHeight="15" outlineLevelCol="7"/>
  <cols>
    <col min="1" max="1" width="17.375" style="1" customWidth="1"/>
    <col min="2" max="3" width="12.7583333333333" style="1" customWidth="1"/>
    <col min="4" max="4" width="15.25" style="1" customWidth="1"/>
    <col min="5" max="7" width="13.0833333333333" style="1" customWidth="1"/>
    <col min="8" max="8" width="23.125" style="1" customWidth="1"/>
    <col min="9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101</v>
      </c>
      <c r="B2" s="3"/>
      <c r="C2" s="3"/>
      <c r="D2" s="3"/>
      <c r="E2" s="3"/>
      <c r="F2" s="3"/>
      <c r="G2" s="3"/>
      <c r="H2" s="4"/>
    </row>
    <row r="3" s="1" customFormat="1" ht="30" customHeight="1" spans="1:8">
      <c r="A3" s="5" t="s">
        <v>102</v>
      </c>
      <c r="B3" s="5"/>
      <c r="C3" s="5"/>
      <c r="D3" s="5"/>
      <c r="E3" s="49" t="s">
        <v>3</v>
      </c>
      <c r="F3" s="49"/>
      <c r="G3" s="49"/>
      <c r="H3" s="7" t="s">
        <v>4</v>
      </c>
    </row>
    <row r="4" s="1" customFormat="1" ht="29" customHeight="1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37</v>
      </c>
    </row>
    <row r="5" s="1" customFormat="1" ht="35" customHeight="1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s="1" customFormat="1" ht="40" customHeight="1" spans="1:8">
      <c r="A6" s="10" t="s">
        <v>13</v>
      </c>
      <c r="B6" s="23">
        <f>B7+B15</f>
        <v>9150</v>
      </c>
      <c r="C6" s="23">
        <f>C7+C15</f>
        <v>9002</v>
      </c>
      <c r="D6" s="23"/>
      <c r="E6" s="23">
        <v>148</v>
      </c>
      <c r="F6" s="23"/>
      <c r="G6" s="23"/>
      <c r="H6" s="12"/>
    </row>
    <row r="7" s="1" customFormat="1" ht="45" customHeight="1" spans="1:8">
      <c r="A7" s="13" t="s">
        <v>14</v>
      </c>
      <c r="B7" s="23">
        <v>5207</v>
      </c>
      <c r="C7" s="23">
        <v>5059</v>
      </c>
      <c r="D7" s="23"/>
      <c r="E7" s="23">
        <v>148</v>
      </c>
      <c r="F7" s="23"/>
      <c r="G7" s="23"/>
      <c r="H7" s="12"/>
    </row>
    <row r="8" s="1" customFormat="1" ht="51" customHeight="1" spans="1:8">
      <c r="A8" s="13" t="s">
        <v>15</v>
      </c>
      <c r="B8" s="23">
        <v>5207</v>
      </c>
      <c r="C8" s="23">
        <v>5059</v>
      </c>
      <c r="D8" s="23"/>
      <c r="E8" s="23">
        <v>148</v>
      </c>
      <c r="F8" s="23"/>
      <c r="G8" s="23"/>
      <c r="H8" s="12"/>
    </row>
    <row r="9" s="1" customFormat="1" ht="40" customHeight="1" spans="1:8">
      <c r="A9" s="13" t="s">
        <v>16</v>
      </c>
      <c r="B9" s="23">
        <v>5207</v>
      </c>
      <c r="C9" s="23">
        <v>5059</v>
      </c>
      <c r="D9" s="23"/>
      <c r="E9" s="23">
        <v>148</v>
      </c>
      <c r="F9" s="23"/>
      <c r="G9" s="23"/>
      <c r="H9" s="12"/>
    </row>
    <row r="10" s="1" customFormat="1" ht="40" customHeight="1" spans="1:8">
      <c r="A10" s="13" t="s">
        <v>17</v>
      </c>
      <c r="B10" s="23"/>
      <c r="C10" s="23"/>
      <c r="D10" s="23"/>
      <c r="E10" s="23"/>
      <c r="F10" s="23"/>
      <c r="G10" s="23"/>
      <c r="H10" s="12"/>
    </row>
    <row r="11" s="1" customFormat="1" ht="40" customHeight="1" spans="1:8">
      <c r="A11" s="13" t="s">
        <v>16</v>
      </c>
      <c r="B11" s="23"/>
      <c r="C11" s="23"/>
      <c r="D11" s="23"/>
      <c r="E11" s="23"/>
      <c r="F11" s="23"/>
      <c r="G11" s="23"/>
      <c r="H11" s="12"/>
    </row>
    <row r="12" s="1" customFormat="1" ht="40" customHeight="1" spans="1:8">
      <c r="A12" s="13" t="s">
        <v>18</v>
      </c>
      <c r="B12" s="23"/>
      <c r="C12" s="23"/>
      <c r="D12" s="23"/>
      <c r="E12" s="23"/>
      <c r="F12" s="23"/>
      <c r="G12" s="23"/>
      <c r="H12" s="12"/>
    </row>
    <row r="13" s="1" customFormat="1" ht="40" customHeight="1" spans="1:8">
      <c r="A13" s="13" t="s">
        <v>16</v>
      </c>
      <c r="B13" s="23"/>
      <c r="C13" s="23"/>
      <c r="D13" s="23"/>
      <c r="E13" s="23"/>
      <c r="F13" s="23"/>
      <c r="G13" s="23"/>
      <c r="H13" s="12"/>
    </row>
    <row r="14" s="1" customFormat="1" ht="67" customHeight="1" spans="1:8">
      <c r="A14" s="13" t="s">
        <v>19</v>
      </c>
      <c r="B14" s="23">
        <v>5207</v>
      </c>
      <c r="C14" s="23">
        <v>5059</v>
      </c>
      <c r="D14" s="23"/>
      <c r="E14" s="23">
        <v>148</v>
      </c>
      <c r="F14" s="23"/>
      <c r="G14" s="23"/>
      <c r="H14" s="12">
        <v>0</v>
      </c>
    </row>
    <row r="15" s="1" customFormat="1" ht="54" customHeight="1" spans="1:8">
      <c r="A15" s="13" t="s">
        <v>20</v>
      </c>
      <c r="B15" s="23">
        <v>3943</v>
      </c>
      <c r="C15" s="23">
        <v>3943</v>
      </c>
      <c r="D15" s="23"/>
      <c r="E15" s="23"/>
      <c r="F15" s="23"/>
      <c r="G15" s="23"/>
      <c r="H15" s="12"/>
    </row>
    <row r="16" s="1" customFormat="1" ht="40" customHeight="1" spans="1:8">
      <c r="A16" s="13" t="s">
        <v>21</v>
      </c>
      <c r="B16" s="23">
        <v>3943</v>
      </c>
      <c r="C16" s="23">
        <v>3943</v>
      </c>
      <c r="D16" s="23"/>
      <c r="E16" s="23"/>
      <c r="F16" s="23"/>
      <c r="G16" s="23"/>
      <c r="H16" s="12"/>
    </row>
    <row r="17" s="1" customFormat="1" ht="53" customHeight="1" spans="1:8">
      <c r="A17" s="13" t="s">
        <v>22</v>
      </c>
      <c r="B17" s="23"/>
      <c r="C17" s="23"/>
      <c r="D17" s="23"/>
      <c r="E17" s="23"/>
      <c r="F17" s="23"/>
      <c r="G17" s="23"/>
      <c r="H17" s="12"/>
    </row>
    <row r="18" s="1" customFormat="1" ht="66" customHeight="1" spans="1:8">
      <c r="A18" s="13" t="s">
        <v>21</v>
      </c>
      <c r="B18" s="23"/>
      <c r="C18" s="23"/>
      <c r="D18" s="23"/>
      <c r="E18" s="23"/>
      <c r="F18" s="23"/>
      <c r="G18" s="23"/>
      <c r="H18" s="12"/>
    </row>
    <row r="19" s="1" customFormat="1" ht="76" customHeight="1" spans="1:8">
      <c r="A19" s="13" t="s">
        <v>23</v>
      </c>
      <c r="B19" s="23"/>
      <c r="C19" s="23"/>
      <c r="D19" s="23"/>
      <c r="E19" s="23"/>
      <c r="F19" s="23"/>
      <c r="G19" s="23"/>
      <c r="H19" s="12"/>
    </row>
    <row r="20" s="1" customFormat="1" ht="96" customHeight="1" spans="1:8">
      <c r="A20" s="10" t="s">
        <v>24</v>
      </c>
      <c r="B20" s="23">
        <v>594.69</v>
      </c>
      <c r="C20" s="23">
        <v>591</v>
      </c>
      <c r="D20" s="23">
        <v>0</v>
      </c>
      <c r="E20" s="23">
        <v>3.69</v>
      </c>
      <c r="F20" s="23">
        <v>0</v>
      </c>
      <c r="G20" s="23">
        <v>0</v>
      </c>
      <c r="H20" s="12"/>
    </row>
    <row r="21" s="1" customFormat="1" ht="78" customHeight="1" spans="1:8">
      <c r="A21" s="10" t="s">
        <v>25</v>
      </c>
      <c r="B21" s="23">
        <v>80.08</v>
      </c>
      <c r="C21" s="23">
        <v>80.08</v>
      </c>
      <c r="D21" s="23"/>
      <c r="E21" s="11">
        <v>0</v>
      </c>
      <c r="F21" s="23"/>
      <c r="G21" s="23"/>
      <c r="H21" s="12"/>
    </row>
    <row r="22" s="1" customFormat="1" ht="58" customHeight="1" spans="1:8">
      <c r="A22" s="13" t="s">
        <v>26</v>
      </c>
      <c r="B22" s="23">
        <v>80.08</v>
      </c>
      <c r="C22" s="23">
        <v>80.08</v>
      </c>
      <c r="D22" s="23"/>
      <c r="E22" s="11">
        <v>0</v>
      </c>
      <c r="F22" s="23">
        <v>0</v>
      </c>
      <c r="G22" s="23"/>
      <c r="H22" s="12"/>
    </row>
    <row r="23" s="1" customFormat="1" ht="52" customHeight="1" spans="1:8">
      <c r="A23" s="13" t="s">
        <v>27</v>
      </c>
      <c r="B23" s="41"/>
      <c r="C23" s="41"/>
      <c r="D23" s="23"/>
      <c r="E23" s="11">
        <v>0</v>
      </c>
      <c r="F23" s="23"/>
      <c r="G23" s="23"/>
      <c r="H23" s="12"/>
    </row>
    <row r="24" s="1" customFormat="1" ht="50" customHeight="1" spans="1:8">
      <c r="A24" s="10" t="s">
        <v>28</v>
      </c>
      <c r="B24" s="23">
        <v>9664.61</v>
      </c>
      <c r="C24" s="23">
        <v>9512.92</v>
      </c>
      <c r="D24" s="23"/>
      <c r="E24" s="23">
        <v>151.69</v>
      </c>
      <c r="F24" s="23"/>
      <c r="G24" s="23"/>
      <c r="H24" s="12"/>
    </row>
    <row r="25" s="1" customFormat="1" ht="102" customHeight="1" spans="1:8">
      <c r="A25" s="13" t="s">
        <v>103</v>
      </c>
      <c r="B25" s="23">
        <v>514.61</v>
      </c>
      <c r="C25" s="23">
        <v>510.92</v>
      </c>
      <c r="D25" s="23"/>
      <c r="E25" s="23">
        <v>3.69</v>
      </c>
      <c r="F25" s="23"/>
      <c r="G25" s="23"/>
      <c r="H25" s="12"/>
    </row>
    <row r="26" s="1" customFormat="1" ht="50" customHeight="1" spans="1:8">
      <c r="A26" s="13" t="s">
        <v>104</v>
      </c>
      <c r="B26" s="23">
        <v>9150</v>
      </c>
      <c r="C26" s="23">
        <v>9002</v>
      </c>
      <c r="D26" s="23"/>
      <c r="E26" s="23">
        <v>148</v>
      </c>
      <c r="F26" s="23"/>
      <c r="G26" s="23"/>
      <c r="H26" s="12"/>
    </row>
    <row r="27" s="1" customFormat="1" ht="44" customHeight="1" spans="1:8">
      <c r="A27" s="6" t="s">
        <v>105</v>
      </c>
      <c r="B27" s="5"/>
      <c r="C27" s="5"/>
      <c r="D27" s="5" t="s">
        <v>106</v>
      </c>
      <c r="E27" s="5"/>
      <c r="F27" s="5"/>
      <c r="G27" s="5"/>
      <c r="H27" s="16"/>
    </row>
    <row r="28" s="1" customFormat="1" ht="66" customHeight="1" spans="1:8">
      <c r="A28" s="17" t="s">
        <v>43</v>
      </c>
      <c r="B28" s="17"/>
      <c r="C28" s="17"/>
      <c r="D28" s="17"/>
      <c r="E28" s="17"/>
      <c r="F28" s="17"/>
      <c r="G28" s="17"/>
      <c r="H28" s="17"/>
    </row>
    <row r="29" s="1" customFormat="1" ht="14" customHeight="1" spans="1:7">
      <c r="A29" s="18" t="s">
        <v>44</v>
      </c>
      <c r="B29" s="19"/>
      <c r="C29" s="19"/>
      <c r="D29" s="19"/>
      <c r="E29" s="19"/>
      <c r="F29" s="19"/>
      <c r="G29" s="20"/>
    </row>
  </sheetData>
  <mergeCells count="11">
    <mergeCell ref="A2:H2"/>
    <mergeCell ref="A3:D3"/>
    <mergeCell ref="E3:G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22" workbookViewId="0">
      <selection activeCell="H27" sqref="H27"/>
    </sheetView>
  </sheetViews>
  <sheetFormatPr defaultColWidth="9" defaultRowHeight="15"/>
  <cols>
    <col min="1" max="2" width="17.5" style="30" customWidth="1"/>
    <col min="3" max="3" width="12.7583333333333" style="30" customWidth="1"/>
    <col min="4" max="4" width="9.375" style="30" customWidth="1"/>
    <col min="5" max="6" width="13.0833333333333" style="30" customWidth="1"/>
    <col min="7" max="7" width="10" style="30" customWidth="1"/>
    <col min="8" max="8" width="20.375" style="30" customWidth="1"/>
    <col min="9" max="16384" width="9" style="30"/>
  </cols>
  <sheetData>
    <row r="1" s="30" customFormat="1" ht="18.75" spans="1:1">
      <c r="A1" s="31" t="s">
        <v>0</v>
      </c>
    </row>
    <row r="2" s="30" customFormat="1" ht="26.25" customHeight="1" spans="1:8">
      <c r="A2" s="32" t="s">
        <v>51</v>
      </c>
      <c r="B2" s="32"/>
      <c r="C2" s="32"/>
      <c r="D2" s="32"/>
      <c r="E2" s="32"/>
      <c r="F2" s="32"/>
      <c r="G2" s="32"/>
      <c r="H2" s="33"/>
    </row>
    <row r="3" s="30" customFormat="1" ht="23" customHeight="1" spans="1:8">
      <c r="A3" s="34" t="s">
        <v>107</v>
      </c>
      <c r="B3" s="34"/>
      <c r="C3" s="34"/>
      <c r="D3" s="34"/>
      <c r="E3" s="34"/>
      <c r="F3" s="34"/>
      <c r="G3" s="34"/>
      <c r="H3" s="35" t="s">
        <v>4</v>
      </c>
    </row>
    <row r="4" s="30" customFormat="1" ht="29" customHeight="1" spans="1:8">
      <c r="A4" s="36"/>
      <c r="B4" s="36" t="s">
        <v>5</v>
      </c>
      <c r="C4" s="36" t="s">
        <v>6</v>
      </c>
      <c r="D4" s="36"/>
      <c r="E4" s="36"/>
      <c r="F4" s="36"/>
      <c r="G4" s="36"/>
      <c r="H4" s="37" t="s">
        <v>7</v>
      </c>
    </row>
    <row r="5" s="30" customFormat="1" ht="35" customHeight="1" spans="1:8">
      <c r="A5" s="36"/>
      <c r="B5" s="36"/>
      <c r="C5" s="36" t="s">
        <v>8</v>
      </c>
      <c r="D5" s="36" t="s">
        <v>9</v>
      </c>
      <c r="E5" s="36" t="s">
        <v>10</v>
      </c>
      <c r="F5" s="36" t="s">
        <v>11</v>
      </c>
      <c r="G5" s="36" t="s">
        <v>12</v>
      </c>
      <c r="H5" s="37"/>
    </row>
    <row r="6" s="30" customFormat="1" ht="40" customHeight="1" spans="1:8">
      <c r="A6" s="38" t="s">
        <v>13</v>
      </c>
      <c r="B6" s="29">
        <v>3259</v>
      </c>
      <c r="C6" s="29">
        <v>3139</v>
      </c>
      <c r="D6" s="29"/>
      <c r="E6" s="29">
        <v>70</v>
      </c>
      <c r="F6" s="29">
        <v>50</v>
      </c>
      <c r="G6" s="29"/>
      <c r="H6" s="39" t="s">
        <v>58</v>
      </c>
    </row>
    <row r="7" s="30" customFormat="1" ht="45" customHeight="1" spans="1:8">
      <c r="A7" s="40" t="s">
        <v>14</v>
      </c>
      <c r="B7" s="29">
        <v>2197</v>
      </c>
      <c r="C7" s="29">
        <v>2077</v>
      </c>
      <c r="D7" s="29"/>
      <c r="E7" s="29">
        <v>70</v>
      </c>
      <c r="F7" s="29">
        <v>50</v>
      </c>
      <c r="G7" s="29"/>
      <c r="H7" s="39" t="s">
        <v>59</v>
      </c>
    </row>
    <row r="8" s="30" customFormat="1" ht="51" customHeight="1" spans="1:8">
      <c r="A8" s="40" t="s">
        <v>15</v>
      </c>
      <c r="B8" s="29">
        <v>2197</v>
      </c>
      <c r="C8" s="29">
        <v>2077</v>
      </c>
      <c r="D8" s="29"/>
      <c r="E8" s="29">
        <v>70</v>
      </c>
      <c r="F8" s="29">
        <v>50</v>
      </c>
      <c r="G8" s="29"/>
      <c r="H8" s="39" t="s">
        <v>59</v>
      </c>
    </row>
    <row r="9" s="30" customFormat="1" ht="40" customHeight="1" spans="1:8">
      <c r="A9" s="40" t="s">
        <v>16</v>
      </c>
      <c r="B9" s="29">
        <v>2197</v>
      </c>
      <c r="C9" s="29">
        <v>2077</v>
      </c>
      <c r="D9" s="29"/>
      <c r="E9" s="29">
        <v>70</v>
      </c>
      <c r="F9" s="29">
        <v>50</v>
      </c>
      <c r="G9" s="29"/>
      <c r="H9" s="39" t="s">
        <v>59</v>
      </c>
    </row>
    <row r="10" s="30" customFormat="1" ht="40" customHeight="1" spans="1:10">
      <c r="A10" s="40" t="s">
        <v>17</v>
      </c>
      <c r="B10" s="29"/>
      <c r="C10" s="29"/>
      <c r="D10" s="29"/>
      <c r="E10" s="29"/>
      <c r="F10" s="29"/>
      <c r="G10" s="29"/>
      <c r="H10" s="39" t="s">
        <v>59</v>
      </c>
      <c r="J10" s="48"/>
    </row>
    <row r="11" s="30" customFormat="1" ht="40" customHeight="1" spans="1:10">
      <c r="A11" s="40" t="s">
        <v>16</v>
      </c>
      <c r="B11" s="29"/>
      <c r="C11" s="29"/>
      <c r="D11" s="29"/>
      <c r="E11" s="29"/>
      <c r="F11" s="29"/>
      <c r="G11" s="29"/>
      <c r="H11" s="39" t="s">
        <v>59</v>
      </c>
      <c r="J11" s="48"/>
    </row>
    <row r="12" s="30" customFormat="1" ht="40" customHeight="1" spans="1:8">
      <c r="A12" s="40" t="s">
        <v>18</v>
      </c>
      <c r="B12" s="29"/>
      <c r="C12" s="29"/>
      <c r="D12" s="29"/>
      <c r="E12" s="29"/>
      <c r="F12" s="29"/>
      <c r="G12" s="29"/>
      <c r="H12" s="39" t="s">
        <v>59</v>
      </c>
    </row>
    <row r="13" s="30" customFormat="1" ht="40" customHeight="1" spans="1:8">
      <c r="A13" s="40" t="s">
        <v>16</v>
      </c>
      <c r="B13" s="29"/>
      <c r="C13" s="29"/>
      <c r="D13" s="29"/>
      <c r="E13" s="29"/>
      <c r="F13" s="29"/>
      <c r="G13" s="29"/>
      <c r="H13" s="39" t="s">
        <v>59</v>
      </c>
    </row>
    <row r="14" s="30" customFormat="1" ht="67" customHeight="1" spans="1:8">
      <c r="A14" s="40" t="s">
        <v>19</v>
      </c>
      <c r="B14" s="29">
        <v>2197</v>
      </c>
      <c r="C14" s="29">
        <v>2077</v>
      </c>
      <c r="D14" s="29"/>
      <c r="E14" s="29">
        <v>70</v>
      </c>
      <c r="F14" s="29">
        <v>50</v>
      </c>
      <c r="G14" s="29"/>
      <c r="H14" s="39" t="s">
        <v>60</v>
      </c>
    </row>
    <row r="15" s="30" customFormat="1" ht="54" customHeight="1" spans="1:8">
      <c r="A15" s="40" t="s">
        <v>20</v>
      </c>
      <c r="B15" s="29">
        <v>1062</v>
      </c>
      <c r="C15" s="29">
        <v>1062</v>
      </c>
      <c r="D15" s="29"/>
      <c r="E15" s="29"/>
      <c r="F15" s="29"/>
      <c r="G15" s="29"/>
      <c r="H15" s="39" t="s">
        <v>59</v>
      </c>
    </row>
    <row r="16" s="30" customFormat="1" ht="40" customHeight="1" spans="1:8">
      <c r="A16" s="40" t="s">
        <v>21</v>
      </c>
      <c r="B16" s="29">
        <v>1062</v>
      </c>
      <c r="C16" s="29">
        <v>1062</v>
      </c>
      <c r="D16" s="29"/>
      <c r="E16" s="29"/>
      <c r="F16" s="29"/>
      <c r="G16" s="29"/>
      <c r="H16" s="39" t="s">
        <v>59</v>
      </c>
    </row>
    <row r="17" s="30" customFormat="1" ht="53" customHeight="1" spans="1:8">
      <c r="A17" s="40" t="s">
        <v>22</v>
      </c>
      <c r="B17" s="29"/>
      <c r="C17" s="29"/>
      <c r="D17" s="29"/>
      <c r="E17" s="29"/>
      <c r="F17" s="29"/>
      <c r="G17" s="29"/>
      <c r="H17" s="39" t="s">
        <v>61</v>
      </c>
    </row>
    <row r="18" s="30" customFormat="1" ht="66" customHeight="1" spans="1:8">
      <c r="A18" s="40" t="s">
        <v>21</v>
      </c>
      <c r="B18" s="29"/>
      <c r="C18" s="29"/>
      <c r="D18" s="29"/>
      <c r="E18" s="29"/>
      <c r="F18" s="29"/>
      <c r="G18" s="29"/>
      <c r="H18" s="39" t="s">
        <v>62</v>
      </c>
    </row>
    <row r="19" s="30" customFormat="1" ht="76" customHeight="1" spans="1:8">
      <c r="A19" s="40" t="s">
        <v>23</v>
      </c>
      <c r="B19" s="29"/>
      <c r="C19" s="29"/>
      <c r="D19" s="29"/>
      <c r="E19" s="29"/>
      <c r="F19" s="29"/>
      <c r="G19" s="29"/>
      <c r="H19" s="39" t="s">
        <v>63</v>
      </c>
    </row>
    <row r="20" s="30" customFormat="1" ht="96" customHeight="1" spans="1:8">
      <c r="A20" s="38" t="s">
        <v>24</v>
      </c>
      <c r="B20" s="29">
        <v>151.577</v>
      </c>
      <c r="C20" s="29">
        <v>142.626</v>
      </c>
      <c r="D20" s="29"/>
      <c r="E20" s="29">
        <v>4.418</v>
      </c>
      <c r="F20" s="29">
        <v>4.533</v>
      </c>
      <c r="G20" s="29"/>
      <c r="H20" s="39" t="s">
        <v>77</v>
      </c>
    </row>
    <row r="21" s="30" customFormat="1" ht="78" customHeight="1" spans="1:8">
      <c r="A21" s="38" t="s">
        <v>25</v>
      </c>
      <c r="B21" s="41" t="s">
        <v>76</v>
      </c>
      <c r="C21" s="41" t="s">
        <v>76</v>
      </c>
      <c r="D21" s="29"/>
      <c r="E21" s="41" t="s">
        <v>76</v>
      </c>
      <c r="F21" s="41" t="s">
        <v>76</v>
      </c>
      <c r="G21" s="29"/>
      <c r="H21" s="39" t="s">
        <v>65</v>
      </c>
    </row>
    <row r="22" s="30" customFormat="1" ht="52" customHeight="1" spans="1:8">
      <c r="A22" s="40" t="s">
        <v>26</v>
      </c>
      <c r="B22" s="29"/>
      <c r="C22" s="29"/>
      <c r="D22" s="29"/>
      <c r="E22" s="29"/>
      <c r="F22" s="29"/>
      <c r="G22" s="29"/>
      <c r="H22" s="39"/>
    </row>
    <row r="23" s="30" customFormat="1" ht="52" customHeight="1" spans="1:8">
      <c r="A23" s="40" t="s">
        <v>27</v>
      </c>
      <c r="B23" s="29"/>
      <c r="C23" s="29"/>
      <c r="D23" s="29"/>
      <c r="E23" s="29"/>
      <c r="F23" s="29"/>
      <c r="G23" s="29"/>
      <c r="H23" s="39"/>
    </row>
    <row r="24" s="30" customFormat="1" ht="50" customHeight="1" spans="1:8">
      <c r="A24" s="38" t="s">
        <v>28</v>
      </c>
      <c r="B24" s="29">
        <v>3410.577</v>
      </c>
      <c r="C24" s="29">
        <v>3281.626</v>
      </c>
      <c r="D24" s="29"/>
      <c r="E24" s="29">
        <v>74.418</v>
      </c>
      <c r="F24" s="29">
        <v>54.533</v>
      </c>
      <c r="G24" s="29"/>
      <c r="H24" s="39" t="s">
        <v>66</v>
      </c>
    </row>
    <row r="25" s="30" customFormat="1" ht="102" customHeight="1" spans="1:8">
      <c r="A25" s="40" t="s">
        <v>29</v>
      </c>
      <c r="B25" s="29">
        <v>151.577</v>
      </c>
      <c r="C25" s="29">
        <v>142.626</v>
      </c>
      <c r="D25" s="29"/>
      <c r="E25" s="29">
        <v>4.418</v>
      </c>
      <c r="F25" s="29">
        <v>4.533</v>
      </c>
      <c r="G25" s="29"/>
      <c r="H25" s="39" t="s">
        <v>67</v>
      </c>
    </row>
    <row r="26" s="30" customFormat="1" ht="50" customHeight="1" spans="1:8">
      <c r="A26" s="40" t="s">
        <v>30</v>
      </c>
      <c r="B26" s="29">
        <v>3259</v>
      </c>
      <c r="C26" s="29">
        <v>3139</v>
      </c>
      <c r="D26" s="29"/>
      <c r="E26" s="29">
        <v>70</v>
      </c>
      <c r="F26" s="29">
        <v>50</v>
      </c>
      <c r="G26" s="29"/>
      <c r="H26" s="39" t="s">
        <v>68</v>
      </c>
    </row>
    <row r="27" s="30" customFormat="1" ht="44" customHeight="1" spans="1:8">
      <c r="A27" s="42" t="s">
        <v>108</v>
      </c>
      <c r="B27" s="34"/>
      <c r="C27" s="34"/>
      <c r="D27" s="34" t="s">
        <v>109</v>
      </c>
      <c r="E27" s="34"/>
      <c r="F27" s="34"/>
      <c r="G27" s="34"/>
      <c r="H27" s="43" t="s">
        <v>71</v>
      </c>
    </row>
    <row r="28" s="30" customFormat="1" ht="117" customHeight="1" spans="1:8">
      <c r="A28" s="44" t="s">
        <v>72</v>
      </c>
      <c r="B28" s="44"/>
      <c r="C28" s="44"/>
      <c r="D28" s="44"/>
      <c r="E28" s="44"/>
      <c r="F28" s="44"/>
      <c r="G28" s="44"/>
      <c r="H28" s="44"/>
    </row>
    <row r="29" s="30" customFormat="1" ht="14" customHeight="1" spans="1:7">
      <c r="A29" s="45" t="s">
        <v>44</v>
      </c>
      <c r="B29" s="46"/>
      <c r="C29" s="46"/>
      <c r="D29" s="46"/>
      <c r="E29" s="46"/>
      <c r="F29" s="46"/>
      <c r="G29" s="47"/>
    </row>
  </sheetData>
  <mergeCells count="10">
    <mergeCell ref="A2:H2"/>
    <mergeCell ref="A3:G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5" workbookViewId="0">
      <selection activeCell="H27" sqref="H27"/>
    </sheetView>
  </sheetViews>
  <sheetFormatPr defaultColWidth="9" defaultRowHeight="15" outlineLevelCol="7"/>
  <cols>
    <col min="1" max="1" width="17.375" style="1" customWidth="1"/>
    <col min="2" max="3" width="12.7583333333333" style="1" customWidth="1"/>
    <col min="4" max="4" width="15.25" style="1" customWidth="1"/>
    <col min="5" max="7" width="13.0833333333333" style="1" customWidth="1"/>
    <col min="8" max="8" width="23.125" style="1" customWidth="1"/>
    <col min="9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51</v>
      </c>
      <c r="B2" s="3"/>
      <c r="C2" s="3"/>
      <c r="D2" s="3"/>
      <c r="E2" s="3"/>
      <c r="F2" s="3"/>
      <c r="G2" s="3"/>
      <c r="H2" s="4"/>
    </row>
    <row r="3" s="1" customFormat="1" ht="23" customHeight="1" spans="1:8">
      <c r="A3" s="5" t="s">
        <v>110</v>
      </c>
      <c r="B3" s="5"/>
      <c r="C3" s="5" t="s">
        <v>87</v>
      </c>
      <c r="D3" s="5"/>
      <c r="E3" s="6"/>
      <c r="F3" s="6"/>
      <c r="G3" s="6"/>
      <c r="H3" s="7" t="s">
        <v>4</v>
      </c>
    </row>
    <row r="4" s="1" customFormat="1" ht="29" customHeight="1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37</v>
      </c>
    </row>
    <row r="5" s="1" customFormat="1" ht="35" customHeight="1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s="1" customFormat="1" ht="40" customHeight="1" spans="1:8">
      <c r="A6" s="10" t="s">
        <v>13</v>
      </c>
      <c r="B6" s="23">
        <f t="shared" ref="B6:B13" si="0">SUM(C6:G6)</f>
        <v>7289</v>
      </c>
      <c r="C6" s="23">
        <f t="shared" ref="C6:F6" si="1">C7+C15+C17+C19</f>
        <v>6751</v>
      </c>
      <c r="D6" s="23"/>
      <c r="E6" s="23">
        <f t="shared" si="1"/>
        <v>488</v>
      </c>
      <c r="F6" s="23">
        <f t="shared" si="1"/>
        <v>50</v>
      </c>
      <c r="G6" s="23"/>
      <c r="H6" s="12"/>
    </row>
    <row r="7" s="1" customFormat="1" ht="45" customHeight="1" spans="1:8">
      <c r="A7" s="13" t="s">
        <v>14</v>
      </c>
      <c r="B7" s="28">
        <f t="shared" ref="B7:F7" si="2">B8+B10+B12</f>
        <v>4642</v>
      </c>
      <c r="C7" s="28">
        <f t="shared" si="2"/>
        <v>4104</v>
      </c>
      <c r="D7" s="28"/>
      <c r="E7" s="28">
        <f t="shared" si="2"/>
        <v>488</v>
      </c>
      <c r="F7" s="28">
        <f t="shared" si="2"/>
        <v>50</v>
      </c>
      <c r="G7" s="23"/>
      <c r="H7" s="12"/>
    </row>
    <row r="8" s="1" customFormat="1" ht="51" customHeight="1" spans="1:8">
      <c r="A8" s="13" t="s">
        <v>15</v>
      </c>
      <c r="B8" s="28">
        <f t="shared" si="0"/>
        <v>4642</v>
      </c>
      <c r="C8" s="28">
        <v>4104</v>
      </c>
      <c r="D8" s="23"/>
      <c r="E8" s="28">
        <v>488</v>
      </c>
      <c r="F8" s="23">
        <v>50</v>
      </c>
      <c r="G8" s="23"/>
      <c r="H8" s="12"/>
    </row>
    <row r="9" s="1" customFormat="1" ht="40" customHeight="1" spans="1:8">
      <c r="A9" s="13" t="s">
        <v>16</v>
      </c>
      <c r="B9" s="28">
        <f t="shared" si="0"/>
        <v>4642</v>
      </c>
      <c r="C9" s="28">
        <v>4104</v>
      </c>
      <c r="D9" s="23"/>
      <c r="E9" s="28">
        <v>488</v>
      </c>
      <c r="F9" s="23">
        <v>50</v>
      </c>
      <c r="G9" s="23"/>
      <c r="H9" s="12"/>
    </row>
    <row r="10" s="1" customFormat="1" ht="40" customHeight="1" spans="1:8">
      <c r="A10" s="13" t="s">
        <v>17</v>
      </c>
      <c r="B10" s="28">
        <f t="shared" si="0"/>
        <v>0</v>
      </c>
      <c r="C10" s="23"/>
      <c r="D10" s="23"/>
      <c r="E10" s="23"/>
      <c r="F10" s="23"/>
      <c r="G10" s="23"/>
      <c r="H10" s="12"/>
    </row>
    <row r="11" s="1" customFormat="1" ht="40" customHeight="1" spans="1:8">
      <c r="A11" s="13" t="s">
        <v>16</v>
      </c>
      <c r="B11" s="28">
        <f t="shared" si="0"/>
        <v>0</v>
      </c>
      <c r="C11" s="23"/>
      <c r="D11" s="23"/>
      <c r="E11" s="23"/>
      <c r="F11" s="23"/>
      <c r="G11" s="23"/>
      <c r="H11" s="12"/>
    </row>
    <row r="12" s="1" customFormat="1" ht="40" customHeight="1" spans="1:8">
      <c r="A12" s="13" t="s">
        <v>18</v>
      </c>
      <c r="B12" s="28">
        <f t="shared" si="0"/>
        <v>0</v>
      </c>
      <c r="C12" s="23"/>
      <c r="D12" s="23"/>
      <c r="E12" s="23"/>
      <c r="F12" s="23"/>
      <c r="G12" s="23"/>
      <c r="H12" s="12"/>
    </row>
    <row r="13" s="1" customFormat="1" ht="40" customHeight="1" spans="1:8">
      <c r="A13" s="13" t="s">
        <v>16</v>
      </c>
      <c r="B13" s="28">
        <f t="shared" si="0"/>
        <v>0</v>
      </c>
      <c r="C13" s="23"/>
      <c r="D13" s="23"/>
      <c r="E13" s="23"/>
      <c r="F13" s="23"/>
      <c r="G13" s="23"/>
      <c r="H13" s="12"/>
    </row>
    <row r="14" s="1" customFormat="1" ht="67" customHeight="1" spans="1:8">
      <c r="A14" s="13" t="s">
        <v>19</v>
      </c>
      <c r="B14" s="28">
        <f t="shared" ref="B14:F14" si="3">B9+B11+B13</f>
        <v>4642</v>
      </c>
      <c r="C14" s="28">
        <f t="shared" si="3"/>
        <v>4104</v>
      </c>
      <c r="D14" s="28"/>
      <c r="E14" s="28">
        <f t="shared" si="3"/>
        <v>488</v>
      </c>
      <c r="F14" s="28">
        <f t="shared" si="3"/>
        <v>50</v>
      </c>
      <c r="G14" s="23"/>
      <c r="H14" s="12"/>
    </row>
    <row r="15" s="1" customFormat="1" ht="54" customHeight="1" spans="1:8">
      <c r="A15" s="13" t="s">
        <v>20</v>
      </c>
      <c r="B15" s="28">
        <f t="shared" ref="B15:B23" si="4">SUM(C15:G15)</f>
        <v>2647</v>
      </c>
      <c r="C15" s="28">
        <v>2647</v>
      </c>
      <c r="D15" s="23"/>
      <c r="E15" s="23"/>
      <c r="F15" s="23"/>
      <c r="G15" s="23"/>
      <c r="H15" s="12"/>
    </row>
    <row r="16" s="1" customFormat="1" ht="40" customHeight="1" spans="1:8">
      <c r="A16" s="13" t="s">
        <v>21</v>
      </c>
      <c r="B16" s="28">
        <f t="shared" si="4"/>
        <v>2647</v>
      </c>
      <c r="C16" s="28">
        <v>2647</v>
      </c>
      <c r="D16" s="23"/>
      <c r="E16" s="23"/>
      <c r="F16" s="23"/>
      <c r="G16" s="23"/>
      <c r="H16" s="12"/>
    </row>
    <row r="17" s="1" customFormat="1" ht="53" customHeight="1" spans="1:8">
      <c r="A17" s="13" t="s">
        <v>22</v>
      </c>
      <c r="B17" s="28">
        <f t="shared" si="4"/>
        <v>0</v>
      </c>
      <c r="C17" s="23"/>
      <c r="D17" s="23"/>
      <c r="E17" s="23"/>
      <c r="F17" s="23"/>
      <c r="G17" s="23"/>
      <c r="H17" s="12"/>
    </row>
    <row r="18" s="1" customFormat="1" ht="66" customHeight="1" spans="1:8">
      <c r="A18" s="13" t="s">
        <v>21</v>
      </c>
      <c r="B18" s="28">
        <f t="shared" si="4"/>
        <v>0</v>
      </c>
      <c r="C18" s="23"/>
      <c r="D18" s="23"/>
      <c r="E18" s="23"/>
      <c r="F18" s="23"/>
      <c r="G18" s="23"/>
      <c r="H18" s="12"/>
    </row>
    <row r="19" s="1" customFormat="1" ht="76" customHeight="1" spans="1:8">
      <c r="A19" s="13" t="s">
        <v>23</v>
      </c>
      <c r="B19" s="28">
        <f t="shared" si="4"/>
        <v>0</v>
      </c>
      <c r="C19" s="23"/>
      <c r="D19" s="23"/>
      <c r="E19" s="23"/>
      <c r="F19" s="23"/>
      <c r="G19" s="23"/>
      <c r="H19" s="12"/>
    </row>
    <row r="20" s="1" customFormat="1" ht="96" customHeight="1" spans="1:8">
      <c r="A20" s="10" t="s">
        <v>24</v>
      </c>
      <c r="B20" s="29">
        <f t="shared" si="4"/>
        <v>447.976</v>
      </c>
      <c r="C20" s="29">
        <v>422.966</v>
      </c>
      <c r="D20" s="29"/>
      <c r="E20" s="29">
        <v>25.01</v>
      </c>
      <c r="F20" s="23"/>
      <c r="G20" s="23"/>
      <c r="H20" s="12"/>
    </row>
    <row r="21" s="1" customFormat="1" ht="78" customHeight="1" spans="1:8">
      <c r="A21" s="10" t="s">
        <v>25</v>
      </c>
      <c r="B21" s="28">
        <f t="shared" si="4"/>
        <v>0</v>
      </c>
      <c r="C21" s="23">
        <f t="shared" ref="C21:F21" si="5">C22+C23</f>
        <v>0</v>
      </c>
      <c r="D21" s="23"/>
      <c r="E21" s="23">
        <f t="shared" si="5"/>
        <v>0</v>
      </c>
      <c r="F21" s="23">
        <f t="shared" si="5"/>
        <v>0</v>
      </c>
      <c r="G21" s="23"/>
      <c r="H21" s="12"/>
    </row>
    <row r="22" s="1" customFormat="1" ht="52" customHeight="1" spans="1:8">
      <c r="A22" s="13" t="s">
        <v>26</v>
      </c>
      <c r="B22" s="28">
        <f t="shared" si="4"/>
        <v>0</v>
      </c>
      <c r="C22" s="23">
        <f>C20-C25</f>
        <v>0</v>
      </c>
      <c r="D22" s="23"/>
      <c r="E22" s="23"/>
      <c r="F22" s="23"/>
      <c r="G22" s="23"/>
      <c r="H22" s="12"/>
    </row>
    <row r="23" s="1" customFormat="1" ht="52" customHeight="1" spans="1:8">
      <c r="A23" s="13" t="s">
        <v>27</v>
      </c>
      <c r="B23" s="28">
        <f t="shared" si="4"/>
        <v>0</v>
      </c>
      <c r="C23" s="23"/>
      <c r="D23" s="23"/>
      <c r="E23" s="23"/>
      <c r="F23" s="23"/>
      <c r="G23" s="23"/>
      <c r="H23" s="12"/>
    </row>
    <row r="24" s="1" customFormat="1" ht="50" customHeight="1" spans="1:8">
      <c r="A24" s="10" t="s">
        <v>28</v>
      </c>
      <c r="B24" s="29">
        <f t="shared" ref="B24:F24" si="6">B25+B26</f>
        <v>7736.976</v>
      </c>
      <c r="C24" s="29">
        <f t="shared" si="6"/>
        <v>7173.966</v>
      </c>
      <c r="D24" s="29"/>
      <c r="E24" s="29">
        <f t="shared" si="6"/>
        <v>513.01</v>
      </c>
      <c r="F24" s="23">
        <f t="shared" si="6"/>
        <v>50</v>
      </c>
      <c r="G24" s="23"/>
      <c r="H24" s="12"/>
    </row>
    <row r="25" s="1" customFormat="1" ht="102" customHeight="1" spans="1:8">
      <c r="A25" s="13" t="s">
        <v>29</v>
      </c>
      <c r="B25" s="29">
        <f>SUM(C25:G25)</f>
        <v>447.976</v>
      </c>
      <c r="C25" s="29">
        <v>422.966</v>
      </c>
      <c r="D25" s="29"/>
      <c r="E25" s="29">
        <v>25.01</v>
      </c>
      <c r="F25" s="23"/>
      <c r="G25" s="23"/>
      <c r="H25" s="12"/>
    </row>
    <row r="26" s="1" customFormat="1" ht="50" customHeight="1" spans="1:8">
      <c r="A26" s="13" t="s">
        <v>30</v>
      </c>
      <c r="B26" s="28">
        <f>SUM(C26:G26)</f>
        <v>7289</v>
      </c>
      <c r="C26" s="23">
        <v>6751</v>
      </c>
      <c r="D26" s="23"/>
      <c r="E26" s="28">
        <v>488</v>
      </c>
      <c r="F26" s="23">
        <v>50</v>
      </c>
      <c r="G26" s="23"/>
      <c r="H26" s="12"/>
    </row>
    <row r="27" s="1" customFormat="1" ht="44" customHeight="1" spans="1:8">
      <c r="A27" s="6" t="s">
        <v>111</v>
      </c>
      <c r="B27" s="5"/>
      <c r="C27" s="5"/>
      <c r="D27" s="5" t="s">
        <v>112</v>
      </c>
      <c r="E27" s="5"/>
      <c r="F27" s="5"/>
      <c r="G27" s="5"/>
      <c r="H27" s="16"/>
    </row>
    <row r="28" s="1" customFormat="1" ht="66" customHeight="1" spans="1:8">
      <c r="A28" s="17" t="s">
        <v>43</v>
      </c>
      <c r="B28" s="17"/>
      <c r="C28" s="17"/>
      <c r="D28" s="17"/>
      <c r="E28" s="17"/>
      <c r="F28" s="17"/>
      <c r="G28" s="17"/>
      <c r="H28" s="17"/>
    </row>
    <row r="29" s="1" customFormat="1" ht="14" customHeight="1" spans="1:7">
      <c r="A29" s="18" t="s">
        <v>44</v>
      </c>
      <c r="B29" s="19"/>
      <c r="C29" s="19"/>
      <c r="D29" s="19"/>
      <c r="E29" s="19"/>
      <c r="F29" s="19"/>
      <c r="G29" s="20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2" workbookViewId="0">
      <selection activeCell="F27" sqref="F27:G27"/>
    </sheetView>
  </sheetViews>
  <sheetFormatPr defaultColWidth="9" defaultRowHeight="15" outlineLevelCol="7"/>
  <cols>
    <col min="1" max="1" width="17.375" style="1" customWidth="1"/>
    <col min="2" max="2" width="15" style="1" customWidth="1"/>
    <col min="3" max="3" width="14.4583333333333" style="1" customWidth="1"/>
    <col min="4" max="4" width="15.25" style="1" customWidth="1"/>
    <col min="5" max="5" width="13.0833333333333" style="1" customWidth="1"/>
    <col min="6" max="6" width="11.625" style="1" customWidth="1"/>
    <col min="7" max="7" width="10.1083333333333" style="1" customWidth="1"/>
    <col min="8" max="8" width="23.125" style="1" customWidth="1"/>
    <col min="9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51</v>
      </c>
      <c r="B2" s="3"/>
      <c r="C2" s="3"/>
      <c r="D2" s="3"/>
      <c r="E2" s="3"/>
      <c r="F2" s="3"/>
      <c r="G2" s="3"/>
      <c r="H2" s="4"/>
    </row>
    <row r="3" s="1" customFormat="1" ht="33" customHeight="1" spans="1:8">
      <c r="A3" s="22" t="s">
        <v>113</v>
      </c>
      <c r="B3" s="22"/>
      <c r="C3" s="5" t="s">
        <v>87</v>
      </c>
      <c r="D3" s="5"/>
      <c r="E3" s="6"/>
      <c r="F3" s="6"/>
      <c r="G3" s="6"/>
      <c r="H3" s="7" t="s">
        <v>4</v>
      </c>
    </row>
    <row r="4" s="1" customFormat="1" ht="29" customHeight="1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s="1" customFormat="1" ht="35" customHeight="1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s="1" customFormat="1" ht="40" customHeight="1" spans="1:8">
      <c r="A6" s="10" t="s">
        <v>13</v>
      </c>
      <c r="B6" s="23">
        <f>B7+B10+B12+B15+B17+B19</f>
        <v>4014</v>
      </c>
      <c r="C6" s="23">
        <f>C7+C10+C12+C15+C17+C19</f>
        <v>3890</v>
      </c>
      <c r="D6" s="23"/>
      <c r="E6" s="23">
        <f>E7+E10+E12+E15+E17+E19</f>
        <v>124</v>
      </c>
      <c r="F6" s="23"/>
      <c r="G6" s="23"/>
      <c r="H6" s="12" t="s">
        <v>58</v>
      </c>
    </row>
    <row r="7" s="1" customFormat="1" ht="45" customHeight="1" spans="1:8">
      <c r="A7" s="13" t="s">
        <v>14</v>
      </c>
      <c r="B7" s="23">
        <f t="shared" ref="B7:B21" si="0">C7+E7</f>
        <v>2270</v>
      </c>
      <c r="C7" s="23">
        <v>2146</v>
      </c>
      <c r="D7" s="23"/>
      <c r="E7" s="23">
        <v>124</v>
      </c>
      <c r="F7" s="23"/>
      <c r="G7" s="23"/>
      <c r="H7" s="12" t="s">
        <v>59</v>
      </c>
    </row>
    <row r="8" s="1" customFormat="1" ht="51" customHeight="1" spans="1:8">
      <c r="A8" s="13" t="s">
        <v>15</v>
      </c>
      <c r="B8" s="23">
        <f t="shared" si="0"/>
        <v>2270</v>
      </c>
      <c r="C8" s="23">
        <v>2146</v>
      </c>
      <c r="D8" s="23"/>
      <c r="E8" s="23">
        <v>124</v>
      </c>
      <c r="F8" s="23"/>
      <c r="G8" s="23"/>
      <c r="H8" s="12" t="s">
        <v>59</v>
      </c>
    </row>
    <row r="9" s="1" customFormat="1" ht="40" customHeight="1" spans="1:8">
      <c r="A9" s="13" t="s">
        <v>16</v>
      </c>
      <c r="B9" s="23">
        <f t="shared" si="0"/>
        <v>2270</v>
      </c>
      <c r="C9" s="23">
        <v>2146</v>
      </c>
      <c r="D9" s="23"/>
      <c r="E9" s="23">
        <v>124</v>
      </c>
      <c r="F9" s="23"/>
      <c r="G9" s="23"/>
      <c r="H9" s="12" t="s">
        <v>59</v>
      </c>
    </row>
    <row r="10" s="1" customFormat="1" ht="40" customHeight="1" spans="1:8">
      <c r="A10" s="13" t="s">
        <v>17</v>
      </c>
      <c r="B10" s="23">
        <f t="shared" si="0"/>
        <v>0</v>
      </c>
      <c r="C10" s="23"/>
      <c r="D10" s="23"/>
      <c r="E10" s="23"/>
      <c r="F10" s="23"/>
      <c r="G10" s="23"/>
      <c r="H10" s="12" t="s">
        <v>59</v>
      </c>
    </row>
    <row r="11" s="1" customFormat="1" ht="40" customHeight="1" spans="1:8">
      <c r="A11" s="13" t="s">
        <v>16</v>
      </c>
      <c r="B11" s="23">
        <f t="shared" si="0"/>
        <v>0</v>
      </c>
      <c r="C11" s="23"/>
      <c r="D11" s="23"/>
      <c r="E11" s="23"/>
      <c r="F11" s="23"/>
      <c r="G11" s="23"/>
      <c r="H11" s="12" t="s">
        <v>59</v>
      </c>
    </row>
    <row r="12" s="1" customFormat="1" ht="40" customHeight="1" spans="1:8">
      <c r="A12" s="13" t="s">
        <v>18</v>
      </c>
      <c r="B12" s="23">
        <f t="shared" si="0"/>
        <v>0</v>
      </c>
      <c r="C12" s="23"/>
      <c r="D12" s="23"/>
      <c r="E12" s="23"/>
      <c r="F12" s="23"/>
      <c r="G12" s="23"/>
      <c r="H12" s="12" t="s">
        <v>59</v>
      </c>
    </row>
    <row r="13" s="1" customFormat="1" ht="40" customHeight="1" spans="1:8">
      <c r="A13" s="13" t="s">
        <v>16</v>
      </c>
      <c r="B13" s="23">
        <f t="shared" si="0"/>
        <v>0</v>
      </c>
      <c r="C13" s="23"/>
      <c r="D13" s="23"/>
      <c r="E13" s="23"/>
      <c r="F13" s="23"/>
      <c r="G13" s="23"/>
      <c r="H13" s="12" t="s">
        <v>59</v>
      </c>
    </row>
    <row r="14" s="1" customFormat="1" ht="67" customHeight="1" spans="1:8">
      <c r="A14" s="13" t="s">
        <v>19</v>
      </c>
      <c r="B14" s="23">
        <f t="shared" si="0"/>
        <v>2270</v>
      </c>
      <c r="C14" s="23">
        <v>2146</v>
      </c>
      <c r="D14" s="23"/>
      <c r="E14" s="23">
        <v>124</v>
      </c>
      <c r="F14" s="23"/>
      <c r="G14" s="23"/>
      <c r="H14" s="12" t="s">
        <v>60</v>
      </c>
    </row>
    <row r="15" s="1" customFormat="1" ht="54" customHeight="1" spans="1:8">
      <c r="A15" s="13" t="s">
        <v>20</v>
      </c>
      <c r="B15" s="23">
        <f t="shared" si="0"/>
        <v>1744</v>
      </c>
      <c r="C15" s="23">
        <v>1744</v>
      </c>
      <c r="D15" s="23"/>
      <c r="E15" s="23"/>
      <c r="F15" s="23"/>
      <c r="G15" s="23"/>
      <c r="H15" s="12" t="s">
        <v>59</v>
      </c>
    </row>
    <row r="16" s="1" customFormat="1" ht="40" customHeight="1" spans="1:8">
      <c r="A16" s="13" t="s">
        <v>21</v>
      </c>
      <c r="B16" s="23">
        <f t="shared" si="0"/>
        <v>1744</v>
      </c>
      <c r="C16" s="23">
        <v>1744</v>
      </c>
      <c r="D16" s="23"/>
      <c r="E16" s="23"/>
      <c r="F16" s="23"/>
      <c r="G16" s="23"/>
      <c r="H16" s="12" t="s">
        <v>59</v>
      </c>
    </row>
    <row r="17" s="1" customFormat="1" ht="53" customHeight="1" spans="1:8">
      <c r="A17" s="13" t="s">
        <v>22</v>
      </c>
      <c r="B17" s="23">
        <f t="shared" si="0"/>
        <v>0</v>
      </c>
      <c r="C17" s="23"/>
      <c r="D17" s="23"/>
      <c r="E17" s="23"/>
      <c r="F17" s="23"/>
      <c r="G17" s="23"/>
      <c r="H17" s="12" t="s">
        <v>61</v>
      </c>
    </row>
    <row r="18" s="1" customFormat="1" ht="66" customHeight="1" spans="1:8">
      <c r="A18" s="13" t="s">
        <v>21</v>
      </c>
      <c r="B18" s="23">
        <f t="shared" si="0"/>
        <v>0</v>
      </c>
      <c r="C18" s="23"/>
      <c r="D18" s="23"/>
      <c r="E18" s="23"/>
      <c r="F18" s="23"/>
      <c r="G18" s="23"/>
      <c r="H18" s="12" t="s">
        <v>62</v>
      </c>
    </row>
    <row r="19" s="1" customFormat="1" ht="76" customHeight="1" spans="1:8">
      <c r="A19" s="13" t="s">
        <v>23</v>
      </c>
      <c r="B19" s="23">
        <f t="shared" si="0"/>
        <v>0</v>
      </c>
      <c r="C19" s="23"/>
      <c r="D19" s="23"/>
      <c r="E19" s="23"/>
      <c r="F19" s="23"/>
      <c r="G19" s="23"/>
      <c r="H19" s="12" t="s">
        <v>63</v>
      </c>
    </row>
    <row r="20" s="1" customFormat="1" ht="104" customHeight="1" spans="1:8">
      <c r="A20" s="10" t="s">
        <v>24</v>
      </c>
      <c r="B20" s="23">
        <f t="shared" si="0"/>
        <v>0</v>
      </c>
      <c r="C20" s="23"/>
      <c r="D20" s="23"/>
      <c r="E20" s="23"/>
      <c r="F20" s="23"/>
      <c r="G20" s="23"/>
      <c r="H20" s="12" t="s">
        <v>77</v>
      </c>
    </row>
    <row r="21" s="1" customFormat="1" ht="78" customHeight="1" spans="1:8">
      <c r="A21" s="10" t="s">
        <v>25</v>
      </c>
      <c r="B21" s="23">
        <f t="shared" si="0"/>
        <v>0</v>
      </c>
      <c r="C21" s="23"/>
      <c r="D21" s="23"/>
      <c r="E21" s="23"/>
      <c r="F21" s="23"/>
      <c r="G21" s="23"/>
      <c r="H21" s="24" t="s">
        <v>65</v>
      </c>
    </row>
    <row r="22" s="1" customFormat="1" ht="52" customHeight="1" spans="1:8">
      <c r="A22" s="25" t="s">
        <v>26</v>
      </c>
      <c r="B22" s="23">
        <v>0</v>
      </c>
      <c r="C22" s="26">
        <v>0</v>
      </c>
      <c r="D22" s="26"/>
      <c r="E22" s="26"/>
      <c r="F22" s="26"/>
      <c r="G22" s="26"/>
      <c r="H22" s="24"/>
    </row>
    <row r="23" s="1" customFormat="1" ht="52" customHeight="1" spans="1:8">
      <c r="A23" s="25" t="s">
        <v>27</v>
      </c>
      <c r="B23" s="23">
        <f t="shared" ref="B23:B26" si="1">C23+E23</f>
        <v>0</v>
      </c>
      <c r="C23" s="23"/>
      <c r="D23" s="26"/>
      <c r="E23" s="26"/>
      <c r="F23" s="26"/>
      <c r="G23" s="26"/>
      <c r="H23" s="24"/>
    </row>
    <row r="24" s="1" customFormat="1" ht="56" customHeight="1" spans="1:8">
      <c r="A24" s="10" t="s">
        <v>28</v>
      </c>
      <c r="B24" s="23">
        <f t="shared" si="1"/>
        <v>4014</v>
      </c>
      <c r="C24" s="23">
        <v>3890</v>
      </c>
      <c r="D24" s="23"/>
      <c r="E24" s="23">
        <v>124</v>
      </c>
      <c r="F24" s="23"/>
      <c r="G24" s="23"/>
      <c r="H24" s="12" t="s">
        <v>66</v>
      </c>
    </row>
    <row r="25" s="1" customFormat="1" ht="102" customHeight="1" spans="1:8">
      <c r="A25" s="13" t="s">
        <v>29</v>
      </c>
      <c r="B25" s="23">
        <f t="shared" si="1"/>
        <v>0</v>
      </c>
      <c r="C25" s="23"/>
      <c r="D25" s="23"/>
      <c r="E25" s="23"/>
      <c r="F25" s="23"/>
      <c r="G25" s="23"/>
      <c r="H25" s="24" t="s">
        <v>67</v>
      </c>
    </row>
    <row r="26" s="1" customFormat="1" ht="50" customHeight="1" spans="1:8">
      <c r="A26" s="13" t="s">
        <v>30</v>
      </c>
      <c r="B26" s="23">
        <f t="shared" si="1"/>
        <v>4014</v>
      </c>
      <c r="C26" s="23">
        <v>3890</v>
      </c>
      <c r="D26" s="23"/>
      <c r="E26" s="23">
        <v>124</v>
      </c>
      <c r="F26" s="23"/>
      <c r="G26" s="23"/>
      <c r="H26" s="12" t="s">
        <v>68</v>
      </c>
    </row>
    <row r="27" s="1" customFormat="1" ht="44" customHeight="1" spans="1:8">
      <c r="A27" s="6" t="s">
        <v>114</v>
      </c>
      <c r="B27" s="5"/>
      <c r="C27" s="5"/>
      <c r="D27" s="5" t="s">
        <v>115</v>
      </c>
      <c r="E27" s="5"/>
      <c r="F27" s="5"/>
      <c r="G27" s="5"/>
      <c r="H27" s="16" t="s">
        <v>71</v>
      </c>
    </row>
    <row r="28" s="1" customFormat="1" ht="123" customHeight="1" spans="1:8">
      <c r="A28" s="27" t="s">
        <v>72</v>
      </c>
      <c r="B28" s="27"/>
      <c r="C28" s="27"/>
      <c r="D28" s="27"/>
      <c r="E28" s="27"/>
      <c r="F28" s="27"/>
      <c r="G28" s="27"/>
      <c r="H28" s="27"/>
    </row>
    <row r="29" s="1" customFormat="1" ht="14" customHeight="1" spans="1:7">
      <c r="A29" s="18" t="s">
        <v>44</v>
      </c>
      <c r="B29" s="19"/>
      <c r="C29" s="19"/>
      <c r="D29" s="19"/>
      <c r="E29" s="19"/>
      <c r="F29" s="19"/>
      <c r="G29" s="20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19" workbookViewId="0">
      <selection activeCell="D27" sqref="D27:E27"/>
    </sheetView>
  </sheetViews>
  <sheetFormatPr defaultColWidth="9" defaultRowHeight="15"/>
  <cols>
    <col min="1" max="1" width="17.375" style="1" customWidth="1"/>
    <col min="2" max="2" width="13.875" style="1" customWidth="1"/>
    <col min="3" max="3" width="12.7583333333333" style="1" customWidth="1"/>
    <col min="4" max="4" width="15.25" style="1" customWidth="1"/>
    <col min="5" max="7" width="13.0833333333333" style="1" customWidth="1"/>
    <col min="8" max="8" width="29.75" style="1" customWidth="1"/>
    <col min="9" max="9" width="19" style="1" customWidth="1"/>
    <col min="10" max="10" width="11.125" style="1"/>
    <col min="11" max="11" width="9" style="1"/>
    <col min="12" max="13" width="9.25" style="1"/>
    <col min="14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51</v>
      </c>
      <c r="B2" s="3"/>
      <c r="C2" s="3"/>
      <c r="D2" s="3"/>
      <c r="E2" s="3"/>
      <c r="F2" s="3"/>
      <c r="G2" s="3"/>
      <c r="H2" s="4"/>
    </row>
    <row r="3" s="1" customFormat="1" ht="23" customHeight="1" spans="1:8">
      <c r="A3" s="5" t="s">
        <v>116</v>
      </c>
      <c r="B3" s="5"/>
      <c r="C3" s="5" t="s">
        <v>87</v>
      </c>
      <c r="D3" s="5"/>
      <c r="E3" s="6"/>
      <c r="F3" s="6"/>
      <c r="G3" s="6"/>
      <c r="H3" s="7" t="s">
        <v>4</v>
      </c>
    </row>
    <row r="4" s="1" customFormat="1" ht="29" customHeight="1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s="1" customFormat="1" ht="35" customHeight="1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s="1" customFormat="1" ht="28.5" spans="1:8">
      <c r="A6" s="10" t="s">
        <v>13</v>
      </c>
      <c r="B6" s="11">
        <f t="shared" ref="B6:B9" si="0">C6+E6</f>
        <v>3504</v>
      </c>
      <c r="C6" s="11">
        <f>C7+C15+C17+C19</f>
        <v>3421</v>
      </c>
      <c r="D6" s="11">
        <f>D7+D15+D17+D19</f>
        <v>0</v>
      </c>
      <c r="E6" s="11">
        <f>E7+E15+E17+E19</f>
        <v>83</v>
      </c>
      <c r="F6" s="11"/>
      <c r="G6" s="11"/>
      <c r="H6" s="12" t="s">
        <v>58</v>
      </c>
    </row>
    <row r="7" s="1" customFormat="1" ht="28.5" spans="1:8">
      <c r="A7" s="13" t="s">
        <v>14</v>
      </c>
      <c r="B7" s="11">
        <f t="shared" si="0"/>
        <v>2070</v>
      </c>
      <c r="C7" s="14">
        <f>C8+C10+C12</f>
        <v>1987</v>
      </c>
      <c r="D7" s="14">
        <f>D8+D10+D12</f>
        <v>0</v>
      </c>
      <c r="E7" s="14">
        <f>E8+E10+E12</f>
        <v>83</v>
      </c>
      <c r="F7" s="11"/>
      <c r="G7" s="11"/>
      <c r="H7" s="12" t="s">
        <v>59</v>
      </c>
    </row>
    <row r="8" s="1" customFormat="1" ht="28.5" spans="1:8">
      <c r="A8" s="13" t="s">
        <v>15</v>
      </c>
      <c r="B8" s="11">
        <f t="shared" si="0"/>
        <v>2070</v>
      </c>
      <c r="C8" s="14">
        <v>1987</v>
      </c>
      <c r="D8" s="15"/>
      <c r="E8" s="14">
        <v>83</v>
      </c>
      <c r="F8" s="11"/>
      <c r="G8" s="11"/>
      <c r="H8" s="12" t="s">
        <v>59</v>
      </c>
    </row>
    <row r="9" s="1" customFormat="1" ht="28.5" spans="1:8">
      <c r="A9" s="13" t="s">
        <v>16</v>
      </c>
      <c r="B9" s="11">
        <f t="shared" si="0"/>
        <v>2070</v>
      </c>
      <c r="C9" s="14">
        <v>1987</v>
      </c>
      <c r="D9" s="15"/>
      <c r="E9" s="14">
        <v>83</v>
      </c>
      <c r="F9" s="11"/>
      <c r="G9" s="11"/>
      <c r="H9" s="12" t="s">
        <v>59</v>
      </c>
    </row>
    <row r="10" s="1" customFormat="1" ht="28.5" spans="1:8">
      <c r="A10" s="13" t="s">
        <v>17</v>
      </c>
      <c r="B10" s="14">
        <v>0</v>
      </c>
      <c r="C10" s="14">
        <v>0</v>
      </c>
      <c r="D10" s="14"/>
      <c r="E10" s="14">
        <v>0</v>
      </c>
      <c r="F10" s="11"/>
      <c r="G10" s="11"/>
      <c r="H10" s="12" t="s">
        <v>59</v>
      </c>
    </row>
    <row r="11" s="1" customFormat="1" ht="28.5" spans="1:9">
      <c r="A11" s="13" t="s">
        <v>16</v>
      </c>
      <c r="B11" s="14">
        <v>0</v>
      </c>
      <c r="C11" s="14">
        <v>0</v>
      </c>
      <c r="D11" s="14"/>
      <c r="E11" s="14">
        <v>0</v>
      </c>
      <c r="F11" s="11"/>
      <c r="G11" s="11"/>
      <c r="H11" s="12" t="s">
        <v>59</v>
      </c>
      <c r="I11" s="21"/>
    </row>
    <row r="12" s="1" customFormat="1" ht="28.5" spans="1:8">
      <c r="A12" s="13" t="s">
        <v>18</v>
      </c>
      <c r="B12" s="14">
        <v>0</v>
      </c>
      <c r="C12" s="14">
        <v>0</v>
      </c>
      <c r="D12" s="11"/>
      <c r="E12" s="11"/>
      <c r="F12" s="11"/>
      <c r="G12" s="11"/>
      <c r="H12" s="12" t="s">
        <v>59</v>
      </c>
    </row>
    <row r="13" s="1" customFormat="1" ht="28.5" spans="1:8">
      <c r="A13" s="13" t="s">
        <v>16</v>
      </c>
      <c r="B13" s="14">
        <v>0</v>
      </c>
      <c r="C13" s="14">
        <v>0</v>
      </c>
      <c r="D13" s="11"/>
      <c r="E13" s="11"/>
      <c r="F13" s="11"/>
      <c r="G13" s="11"/>
      <c r="H13" s="12" t="s">
        <v>59</v>
      </c>
    </row>
    <row r="14" s="1" customFormat="1" ht="42.75" spans="1:8">
      <c r="A14" s="13" t="s">
        <v>19</v>
      </c>
      <c r="B14" s="11">
        <v>2070</v>
      </c>
      <c r="C14" s="14">
        <v>1987</v>
      </c>
      <c r="D14" s="15"/>
      <c r="E14" s="14">
        <v>83</v>
      </c>
      <c r="F14" s="11"/>
      <c r="G14" s="11"/>
      <c r="H14" s="12" t="s">
        <v>60</v>
      </c>
    </row>
    <row r="15" s="1" customFormat="1" ht="28.5" spans="1:8">
      <c r="A15" s="13" t="s">
        <v>20</v>
      </c>
      <c r="B15" s="14">
        <v>1434</v>
      </c>
      <c r="C15" s="14">
        <v>1434</v>
      </c>
      <c r="D15" s="11"/>
      <c r="E15" s="11"/>
      <c r="F15" s="11"/>
      <c r="G15" s="11"/>
      <c r="H15" s="12" t="s">
        <v>59</v>
      </c>
    </row>
    <row r="16" s="1" customFormat="1" ht="28.5" spans="1:8">
      <c r="A16" s="13" t="s">
        <v>21</v>
      </c>
      <c r="B16" s="14">
        <v>1434</v>
      </c>
      <c r="C16" s="14">
        <v>1434</v>
      </c>
      <c r="D16" s="11"/>
      <c r="E16" s="11"/>
      <c r="F16" s="11"/>
      <c r="G16" s="11"/>
      <c r="H16" s="12" t="s">
        <v>59</v>
      </c>
    </row>
    <row r="17" s="1" customFormat="1" ht="42.75" spans="1:8">
      <c r="A17" s="13" t="s">
        <v>22</v>
      </c>
      <c r="B17" s="14">
        <v>0</v>
      </c>
      <c r="C17" s="14">
        <v>0</v>
      </c>
      <c r="D17" s="11"/>
      <c r="E17" s="11"/>
      <c r="F17" s="11"/>
      <c r="G17" s="11"/>
      <c r="H17" s="12" t="s">
        <v>61</v>
      </c>
    </row>
    <row r="18" s="1" customFormat="1" ht="42.75" spans="1:8">
      <c r="A18" s="13" t="s">
        <v>21</v>
      </c>
      <c r="B18" s="14">
        <v>0</v>
      </c>
      <c r="C18" s="14">
        <v>0</v>
      </c>
      <c r="D18" s="11"/>
      <c r="E18" s="11"/>
      <c r="F18" s="11"/>
      <c r="G18" s="11"/>
      <c r="H18" s="12" t="s">
        <v>62</v>
      </c>
    </row>
    <row r="19" s="1" customFormat="1" ht="42.75" spans="1:8">
      <c r="A19" s="13" t="s">
        <v>23</v>
      </c>
      <c r="B19" s="14">
        <v>0</v>
      </c>
      <c r="C19" s="14">
        <v>0</v>
      </c>
      <c r="D19" s="11"/>
      <c r="E19" s="11"/>
      <c r="F19" s="11"/>
      <c r="G19" s="11"/>
      <c r="H19" s="12" t="s">
        <v>63</v>
      </c>
    </row>
    <row r="20" s="1" customFormat="1" ht="85.5" spans="1:8">
      <c r="A20" s="10" t="s">
        <v>24</v>
      </c>
      <c r="B20" s="11">
        <f>C20+E20</f>
        <v>55.4914</v>
      </c>
      <c r="C20" s="11">
        <v>53.9514</v>
      </c>
      <c r="D20" s="11"/>
      <c r="E20" s="11">
        <v>1.54</v>
      </c>
      <c r="F20" s="11"/>
      <c r="G20" s="11"/>
      <c r="H20" s="12" t="s">
        <v>77</v>
      </c>
    </row>
    <row r="21" s="1" customFormat="1" ht="57" spans="1:8">
      <c r="A21" s="10" t="s">
        <v>25</v>
      </c>
      <c r="B21" s="11">
        <v>0</v>
      </c>
      <c r="C21" s="11">
        <v>0</v>
      </c>
      <c r="D21" s="11"/>
      <c r="E21" s="11">
        <v>0</v>
      </c>
      <c r="F21" s="11"/>
      <c r="G21" s="11"/>
      <c r="H21" s="12" t="s">
        <v>65</v>
      </c>
    </row>
    <row r="22" s="1" customFormat="1" ht="42.75" spans="1:8">
      <c r="A22" s="13" t="s">
        <v>26</v>
      </c>
      <c r="B22" s="11">
        <v>0</v>
      </c>
      <c r="C22" s="11">
        <f>B22-0</f>
        <v>0</v>
      </c>
      <c r="D22" s="11"/>
      <c r="E22" s="11">
        <v>0</v>
      </c>
      <c r="F22" s="11"/>
      <c r="G22" s="11"/>
      <c r="H22" s="12"/>
    </row>
    <row r="23" s="1" customFormat="1" ht="28.5" spans="1:8">
      <c r="A23" s="13" t="s">
        <v>27</v>
      </c>
      <c r="B23" s="11">
        <f>B21-B22</f>
        <v>0</v>
      </c>
      <c r="C23" s="11">
        <f>B23-E23</f>
        <v>0</v>
      </c>
      <c r="D23" s="11"/>
      <c r="E23" s="11">
        <v>0</v>
      </c>
      <c r="F23" s="11"/>
      <c r="G23" s="11"/>
      <c r="H23" s="12"/>
    </row>
    <row r="24" s="1" customFormat="1" ht="42.75" spans="1:8">
      <c r="A24" s="10" t="s">
        <v>28</v>
      </c>
      <c r="B24" s="11">
        <f>B6+B20-B21</f>
        <v>3559.4914</v>
      </c>
      <c r="C24" s="11">
        <v>3474.9514</v>
      </c>
      <c r="D24" s="11"/>
      <c r="E24" s="11">
        <v>84.54</v>
      </c>
      <c r="F24" s="11"/>
      <c r="G24" s="11"/>
      <c r="H24" s="12" t="s">
        <v>66</v>
      </c>
    </row>
    <row r="25" s="1" customFormat="1" ht="71.25" spans="1:8">
      <c r="A25" s="13" t="s">
        <v>29</v>
      </c>
      <c r="B25" s="11">
        <f>C25+E25</f>
        <v>55.4914</v>
      </c>
      <c r="C25" s="11">
        <v>53.9514</v>
      </c>
      <c r="D25" s="11"/>
      <c r="E25" s="11">
        <v>1.54</v>
      </c>
      <c r="F25" s="11"/>
      <c r="G25" s="11"/>
      <c r="H25" s="12" t="s">
        <v>117</v>
      </c>
    </row>
    <row r="26" s="1" customFormat="1" ht="46" customHeight="1" spans="1:8">
      <c r="A26" s="13" t="s">
        <v>30</v>
      </c>
      <c r="B26" s="11">
        <f>B24-B25</f>
        <v>3504</v>
      </c>
      <c r="C26" s="11">
        <v>3421</v>
      </c>
      <c r="D26" s="11"/>
      <c r="E26" s="11">
        <v>83</v>
      </c>
      <c r="F26" s="11"/>
      <c r="G26" s="11"/>
      <c r="H26" s="12" t="s">
        <v>68</v>
      </c>
    </row>
    <row r="27" s="1" customFormat="1" ht="44" customHeight="1" spans="1:8">
      <c r="A27" s="6" t="s">
        <v>118</v>
      </c>
      <c r="B27" s="5"/>
      <c r="C27" s="5"/>
      <c r="D27" s="5" t="s">
        <v>119</v>
      </c>
      <c r="E27" s="5"/>
      <c r="F27" s="5"/>
      <c r="G27" s="5"/>
      <c r="H27" s="16" t="s">
        <v>71</v>
      </c>
    </row>
    <row r="28" s="1" customFormat="1" ht="122" customHeight="1" spans="1:8">
      <c r="A28" s="17" t="s">
        <v>72</v>
      </c>
      <c r="B28" s="17"/>
      <c r="C28" s="17"/>
      <c r="D28" s="17"/>
      <c r="E28" s="17"/>
      <c r="F28" s="17"/>
      <c r="G28" s="17"/>
      <c r="H28" s="17"/>
    </row>
    <row r="29" s="1" customFormat="1" ht="14" customHeight="1" spans="1:7">
      <c r="A29" s="18" t="s">
        <v>44</v>
      </c>
      <c r="B29" s="19"/>
      <c r="C29" s="19"/>
      <c r="D29" s="19"/>
      <c r="E29" s="19"/>
      <c r="F29" s="19"/>
      <c r="G29" s="20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19" workbookViewId="0">
      <selection activeCell="F13" sqref="F13"/>
    </sheetView>
  </sheetViews>
  <sheetFormatPr defaultColWidth="9" defaultRowHeight="15" outlineLevelCol="7"/>
  <cols>
    <col min="1" max="1" width="24.6666666666667" style="1" customWidth="1"/>
    <col min="2" max="2" width="13.6916666666667" style="1" customWidth="1"/>
    <col min="3" max="5" width="14.2333333333333" style="1" customWidth="1"/>
    <col min="6" max="7" width="13.3666666666667" style="1" customWidth="1"/>
    <col min="8" max="8" width="18.6833333333333" style="1" customWidth="1"/>
    <col min="9" max="16384" width="9" style="1"/>
  </cols>
  <sheetData>
    <row r="1" s="1" customFormat="1" ht="18.75" spans="1:1">
      <c r="A1" s="2" t="s">
        <v>0</v>
      </c>
    </row>
    <row r="2" s="1" customFormat="1" ht="27" customHeight="1" spans="1:8">
      <c r="A2" s="3" t="s">
        <v>34</v>
      </c>
      <c r="B2" s="3"/>
      <c r="C2" s="3"/>
      <c r="D2" s="3"/>
      <c r="E2" s="3"/>
      <c r="F2" s="3"/>
      <c r="G2" s="3"/>
      <c r="H2" s="4"/>
    </row>
    <row r="3" s="1" customFormat="1" ht="26" customHeight="1" spans="1:8">
      <c r="A3" s="5" t="s">
        <v>35</v>
      </c>
      <c r="B3" s="5"/>
      <c r="C3" s="5" t="s">
        <v>36</v>
      </c>
      <c r="D3" s="5"/>
      <c r="E3" s="6"/>
      <c r="F3" s="6"/>
      <c r="G3" s="6"/>
      <c r="H3" s="7" t="s">
        <v>4</v>
      </c>
    </row>
    <row r="4" s="1" customFormat="1" ht="28" customHeight="1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37</v>
      </c>
    </row>
    <row r="5" s="1" customFormat="1" ht="31" customHeight="1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s="1" customFormat="1" ht="32" customHeight="1" spans="1:8">
      <c r="A6" s="10" t="s">
        <v>13</v>
      </c>
      <c r="B6" s="23">
        <f>B7+B15+B17+B19</f>
        <v>9749</v>
      </c>
      <c r="C6" s="23">
        <f>C7+C15+C17+C19</f>
        <v>9596</v>
      </c>
      <c r="D6" s="23">
        <f>D7+D15+D17+D19</f>
        <v>0</v>
      </c>
      <c r="E6" s="23">
        <f>E7+E15+E17+E19</f>
        <v>153</v>
      </c>
      <c r="F6" s="23"/>
      <c r="G6" s="23"/>
      <c r="H6" s="12"/>
    </row>
    <row r="7" s="1" customFormat="1" ht="33" customHeight="1" spans="1:8">
      <c r="A7" s="13" t="s">
        <v>14</v>
      </c>
      <c r="B7" s="23">
        <f>B8+B10+B12</f>
        <v>5740</v>
      </c>
      <c r="C7" s="23">
        <f>C8+C10+C12</f>
        <v>5587</v>
      </c>
      <c r="D7" s="23"/>
      <c r="E7" s="23">
        <f>E8+E10+D12</f>
        <v>153</v>
      </c>
      <c r="F7" s="23"/>
      <c r="G7" s="23"/>
      <c r="H7" s="12"/>
    </row>
    <row r="8" s="1" customFormat="1" ht="33" customHeight="1" spans="1:8">
      <c r="A8" s="13" t="s">
        <v>15</v>
      </c>
      <c r="B8" s="23">
        <f>SUM(C8:E8)</f>
        <v>5740</v>
      </c>
      <c r="C8" s="23">
        <v>5587</v>
      </c>
      <c r="D8" s="23"/>
      <c r="E8" s="23">
        <v>153</v>
      </c>
      <c r="F8" s="23"/>
      <c r="G8" s="23"/>
      <c r="H8" s="12"/>
    </row>
    <row r="9" s="1" customFormat="1" ht="33" customHeight="1" spans="1:8">
      <c r="A9" s="13" t="s">
        <v>16</v>
      </c>
      <c r="B9" s="23">
        <f>SUM(C9:E9)</f>
        <v>5740</v>
      </c>
      <c r="C9" s="23">
        <v>5587</v>
      </c>
      <c r="D9" s="23"/>
      <c r="E9" s="23">
        <v>153</v>
      </c>
      <c r="F9" s="23"/>
      <c r="G9" s="23"/>
      <c r="H9" s="12"/>
    </row>
    <row r="10" s="1" customFormat="1" ht="33" customHeight="1" spans="1:8">
      <c r="A10" s="13" t="s">
        <v>17</v>
      </c>
      <c r="B10" s="23"/>
      <c r="C10" s="23">
        <v>0</v>
      </c>
      <c r="D10" s="23"/>
      <c r="E10" s="23"/>
      <c r="F10" s="23"/>
      <c r="G10" s="23"/>
      <c r="H10" s="12"/>
    </row>
    <row r="11" s="1" customFormat="1" ht="33" customHeight="1" spans="1:8">
      <c r="A11" s="13" t="s">
        <v>16</v>
      </c>
      <c r="B11" s="23"/>
      <c r="C11" s="23">
        <v>0</v>
      </c>
      <c r="D11" s="23"/>
      <c r="E11" s="23"/>
      <c r="F11" s="23"/>
      <c r="G11" s="23"/>
      <c r="H11" s="12"/>
    </row>
    <row r="12" s="1" customFormat="1" ht="33" customHeight="1" spans="1:8">
      <c r="A12" s="13" t="s">
        <v>18</v>
      </c>
      <c r="B12" s="23"/>
      <c r="C12" s="23">
        <v>0</v>
      </c>
      <c r="D12" s="23"/>
      <c r="E12" s="23"/>
      <c r="F12" s="23"/>
      <c r="G12" s="23"/>
      <c r="H12" s="12"/>
    </row>
    <row r="13" s="1" customFormat="1" ht="33" customHeight="1" spans="1:8">
      <c r="A13" s="13" t="s">
        <v>16</v>
      </c>
      <c r="B13" s="23"/>
      <c r="C13" s="23">
        <v>0</v>
      </c>
      <c r="D13" s="23"/>
      <c r="E13" s="23"/>
      <c r="F13" s="23"/>
      <c r="G13" s="23"/>
      <c r="H13" s="12"/>
    </row>
    <row r="14" s="1" customFormat="1" ht="44" customHeight="1" spans="1:8">
      <c r="A14" s="13" t="s">
        <v>19</v>
      </c>
      <c r="B14" s="23">
        <f>B9+B11+B13</f>
        <v>5740</v>
      </c>
      <c r="C14" s="23">
        <f>C9+C11+C13</f>
        <v>5587</v>
      </c>
      <c r="D14" s="23">
        <f>D9+D11+D13</f>
        <v>0</v>
      </c>
      <c r="E14" s="23">
        <f>E9+E11+E13</f>
        <v>153</v>
      </c>
      <c r="F14" s="23"/>
      <c r="G14" s="23"/>
      <c r="H14" s="12"/>
    </row>
    <row r="15" s="1" customFormat="1" ht="33" customHeight="1" spans="1:8">
      <c r="A15" s="13" t="s">
        <v>20</v>
      </c>
      <c r="B15" s="23">
        <f t="shared" ref="B15:B18" si="0">C15</f>
        <v>4009</v>
      </c>
      <c r="C15" s="23">
        <f>C16</f>
        <v>4009</v>
      </c>
      <c r="D15" s="23"/>
      <c r="E15" s="23"/>
      <c r="F15" s="23"/>
      <c r="G15" s="23"/>
      <c r="H15" s="12"/>
    </row>
    <row r="16" s="1" customFormat="1" ht="33" customHeight="1" spans="1:8">
      <c r="A16" s="13" t="s">
        <v>21</v>
      </c>
      <c r="B16" s="23">
        <f t="shared" si="0"/>
        <v>4009</v>
      </c>
      <c r="C16" s="23">
        <v>4009</v>
      </c>
      <c r="D16" s="23" t="s">
        <v>38</v>
      </c>
      <c r="E16" s="23"/>
      <c r="F16" s="23"/>
      <c r="G16" s="23"/>
      <c r="H16" s="12"/>
    </row>
    <row r="17" s="1" customFormat="1" ht="33" customHeight="1" spans="1:8">
      <c r="A17" s="13" t="s">
        <v>22</v>
      </c>
      <c r="B17" s="23">
        <f t="shared" si="0"/>
        <v>0</v>
      </c>
      <c r="C17" s="23"/>
      <c r="D17" s="23"/>
      <c r="E17" s="23"/>
      <c r="F17" s="23"/>
      <c r="G17" s="23"/>
      <c r="H17" s="12"/>
    </row>
    <row r="18" s="1" customFormat="1" ht="41" customHeight="1" spans="1:8">
      <c r="A18" s="13" t="s">
        <v>21</v>
      </c>
      <c r="B18" s="23">
        <f t="shared" si="0"/>
        <v>0</v>
      </c>
      <c r="C18" s="23"/>
      <c r="D18" s="23"/>
      <c r="E18" s="23"/>
      <c r="F18" s="23"/>
      <c r="G18" s="23"/>
      <c r="H18" s="12"/>
    </row>
    <row r="19" s="1" customFormat="1" ht="41" customHeight="1" spans="1:8">
      <c r="A19" s="13" t="s">
        <v>23</v>
      </c>
      <c r="B19" s="23"/>
      <c r="C19" s="23"/>
      <c r="D19" s="23"/>
      <c r="E19" s="23"/>
      <c r="F19" s="23"/>
      <c r="G19" s="23"/>
      <c r="H19" s="12"/>
    </row>
    <row r="20" s="1" customFormat="1" ht="61" customHeight="1" spans="1:8">
      <c r="A20" s="10" t="s">
        <v>24</v>
      </c>
      <c r="B20" s="23">
        <f t="shared" ref="B20:B25" si="1">C20</f>
        <v>365.58</v>
      </c>
      <c r="C20" s="23">
        <v>365.58</v>
      </c>
      <c r="D20" s="23"/>
      <c r="E20" s="23"/>
      <c r="F20" s="23"/>
      <c r="G20" s="23"/>
      <c r="H20" s="12"/>
    </row>
    <row r="21" s="1" customFormat="1" ht="35" customHeight="1" spans="1:8">
      <c r="A21" s="10" t="s">
        <v>25</v>
      </c>
      <c r="B21" s="29">
        <f>B22+B23</f>
        <v>192.467</v>
      </c>
      <c r="C21" s="29">
        <f>C22</f>
        <v>192.467</v>
      </c>
      <c r="D21" s="23">
        <f>D22+D23</f>
        <v>0</v>
      </c>
      <c r="E21" s="23"/>
      <c r="F21" s="23"/>
      <c r="G21" s="23"/>
      <c r="H21" s="12"/>
    </row>
    <row r="22" s="1" customFormat="1" ht="48" customHeight="1" spans="1:8">
      <c r="A22" s="13" t="s">
        <v>26</v>
      </c>
      <c r="B22" s="29">
        <f t="shared" si="1"/>
        <v>192.467</v>
      </c>
      <c r="C22" s="29">
        <v>192.467</v>
      </c>
      <c r="D22" s="23"/>
      <c r="E22" s="23"/>
      <c r="F22" s="23"/>
      <c r="G22" s="23"/>
      <c r="H22" s="12"/>
    </row>
    <row r="23" s="1" customFormat="1" ht="48" customHeight="1" spans="1:8">
      <c r="A23" s="13" t="s">
        <v>27</v>
      </c>
      <c r="B23" s="23">
        <f>C23+E23</f>
        <v>0</v>
      </c>
      <c r="C23" s="124"/>
      <c r="D23" s="23"/>
      <c r="E23" s="23"/>
      <c r="F23" s="23"/>
      <c r="G23" s="23"/>
      <c r="H23" s="12"/>
    </row>
    <row r="24" s="1" customFormat="1" ht="41" customHeight="1" spans="1:8">
      <c r="A24" s="10" t="s">
        <v>28</v>
      </c>
      <c r="B24" s="29">
        <f>B25+B26</f>
        <v>9922.113</v>
      </c>
      <c r="C24" s="29">
        <f>C25+C26</f>
        <v>9769.113</v>
      </c>
      <c r="D24" s="23"/>
      <c r="E24" s="23">
        <v>153</v>
      </c>
      <c r="F24" s="23"/>
      <c r="G24" s="23"/>
      <c r="H24" s="12"/>
    </row>
    <row r="25" s="1" customFormat="1" ht="58" customHeight="1" spans="1:8">
      <c r="A25" s="125" t="s">
        <v>29</v>
      </c>
      <c r="B25" s="29">
        <f t="shared" si="1"/>
        <v>173.113</v>
      </c>
      <c r="C25" s="29">
        <f>C20-C22</f>
        <v>173.113</v>
      </c>
      <c r="D25" s="23"/>
      <c r="E25" s="23"/>
      <c r="F25" s="23"/>
      <c r="G25" s="23"/>
      <c r="H25" s="12"/>
    </row>
    <row r="26" s="1" customFormat="1" ht="39" customHeight="1" spans="1:8">
      <c r="A26" s="125" t="s">
        <v>30</v>
      </c>
      <c r="B26" s="23">
        <f>C26+E26</f>
        <v>9749</v>
      </c>
      <c r="C26" s="23">
        <f>C6-C23</f>
        <v>9596</v>
      </c>
      <c r="D26" s="23"/>
      <c r="E26" s="23">
        <v>153</v>
      </c>
      <c r="F26" s="23"/>
      <c r="G26" s="23"/>
      <c r="H26" s="12"/>
    </row>
    <row r="27" s="1" customFormat="1" ht="28" customHeight="1" spans="1:8">
      <c r="A27" s="6" t="s">
        <v>39</v>
      </c>
      <c r="B27" s="5" t="s">
        <v>40</v>
      </c>
      <c r="C27" s="5"/>
      <c r="D27" s="5" t="s">
        <v>41</v>
      </c>
      <c r="E27" s="5"/>
      <c r="F27" s="5" t="s">
        <v>42</v>
      </c>
      <c r="G27" s="5"/>
      <c r="H27" s="16"/>
    </row>
    <row r="28" s="1" customFormat="1" ht="48" customHeight="1" spans="1:8">
      <c r="A28" s="17" t="s">
        <v>43</v>
      </c>
      <c r="B28" s="17"/>
      <c r="C28" s="17"/>
      <c r="D28" s="17"/>
      <c r="E28" s="17"/>
      <c r="F28" s="17"/>
      <c r="G28" s="17"/>
      <c r="H28" s="17"/>
    </row>
    <row r="29" s="1" customFormat="1" ht="14" customHeight="1" spans="1:7">
      <c r="A29" s="18" t="s">
        <v>44</v>
      </c>
      <c r="B29" s="19"/>
      <c r="C29" s="19"/>
      <c r="D29" s="19"/>
      <c r="E29" s="19"/>
      <c r="F29" s="19"/>
      <c r="G29" s="20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5" workbookViewId="0">
      <selection activeCell="D27" sqref="D27:E27"/>
    </sheetView>
  </sheetViews>
  <sheetFormatPr defaultColWidth="9" defaultRowHeight="15" outlineLevelCol="7"/>
  <cols>
    <col min="1" max="1" width="17.375" style="1" customWidth="1"/>
    <col min="2" max="3" width="12.7583333333333" style="1" customWidth="1"/>
    <col min="4" max="4" width="15.2583333333333" style="1" customWidth="1"/>
    <col min="5" max="7" width="13.0833333333333" style="1" customWidth="1"/>
    <col min="8" max="8" width="23.125" style="1" customWidth="1"/>
    <col min="9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45</v>
      </c>
      <c r="B2" s="3"/>
      <c r="C2" s="3"/>
      <c r="D2" s="3"/>
      <c r="E2" s="3"/>
      <c r="F2" s="3"/>
      <c r="G2" s="3"/>
      <c r="H2" s="4"/>
    </row>
    <row r="3" s="1" customFormat="1" ht="23" customHeight="1" spans="1:8">
      <c r="A3" s="5" t="s">
        <v>46</v>
      </c>
      <c r="B3" s="5"/>
      <c r="C3" s="49" t="s">
        <v>47</v>
      </c>
      <c r="D3" s="49"/>
      <c r="E3" s="49"/>
      <c r="F3" s="6"/>
      <c r="G3" s="6"/>
      <c r="H3" s="7" t="s">
        <v>4</v>
      </c>
    </row>
    <row r="4" s="1" customFormat="1" ht="29" customHeight="1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s="1" customFormat="1" ht="35" customHeight="1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s="1" customFormat="1" ht="40" customHeight="1" spans="1:8">
      <c r="A6" s="10" t="s">
        <v>13</v>
      </c>
      <c r="B6" s="11">
        <v>4623</v>
      </c>
      <c r="C6" s="11">
        <v>4445</v>
      </c>
      <c r="D6" s="11"/>
      <c r="E6" s="11">
        <v>178</v>
      </c>
      <c r="F6" s="23"/>
      <c r="G6" s="23"/>
      <c r="H6" s="12"/>
    </row>
    <row r="7" s="1" customFormat="1" ht="45" customHeight="1" spans="1:8">
      <c r="A7" s="13" t="s">
        <v>14</v>
      </c>
      <c r="B7" s="11">
        <v>2370</v>
      </c>
      <c r="C7" s="11">
        <v>2192</v>
      </c>
      <c r="D7" s="11"/>
      <c r="E7" s="11">
        <v>178</v>
      </c>
      <c r="F7" s="23"/>
      <c r="G7" s="23"/>
      <c r="H7" s="12"/>
    </row>
    <row r="8" s="1" customFormat="1" ht="51" customHeight="1" spans="1:8">
      <c r="A8" s="13" t="s">
        <v>15</v>
      </c>
      <c r="B8" s="11">
        <v>2370</v>
      </c>
      <c r="C8" s="11">
        <v>2192</v>
      </c>
      <c r="D8" s="11"/>
      <c r="E8" s="11">
        <v>178</v>
      </c>
      <c r="F8" s="23"/>
      <c r="G8" s="23"/>
      <c r="H8" s="12"/>
    </row>
    <row r="9" s="1" customFormat="1" ht="40" customHeight="1" spans="1:8">
      <c r="A9" s="13" t="s">
        <v>16</v>
      </c>
      <c r="B9" s="11">
        <v>2370</v>
      </c>
      <c r="C9" s="11">
        <v>2192</v>
      </c>
      <c r="D9" s="11"/>
      <c r="E9" s="11">
        <v>178</v>
      </c>
      <c r="F9" s="23"/>
      <c r="G9" s="23"/>
      <c r="H9" s="12"/>
    </row>
    <row r="10" s="1" customFormat="1" ht="40" customHeight="1" spans="1:8">
      <c r="A10" s="13" t="s">
        <v>17</v>
      </c>
      <c r="B10" s="11"/>
      <c r="C10" s="11"/>
      <c r="D10" s="11"/>
      <c r="E10" s="11"/>
      <c r="F10" s="23"/>
      <c r="G10" s="23"/>
      <c r="H10" s="12"/>
    </row>
    <row r="11" s="1" customFormat="1" ht="40" customHeight="1" spans="1:8">
      <c r="A11" s="13" t="s">
        <v>16</v>
      </c>
      <c r="B11" s="11"/>
      <c r="C11" s="11"/>
      <c r="D11" s="11"/>
      <c r="E11" s="11"/>
      <c r="F11" s="23"/>
      <c r="G11" s="23"/>
      <c r="H11" s="12"/>
    </row>
    <row r="12" s="1" customFormat="1" ht="40" customHeight="1" spans="1:8">
      <c r="A12" s="13" t="s">
        <v>18</v>
      </c>
      <c r="B12" s="11"/>
      <c r="C12" s="11"/>
      <c r="D12" s="11"/>
      <c r="E12" s="11"/>
      <c r="F12" s="23"/>
      <c r="G12" s="23"/>
      <c r="H12" s="12"/>
    </row>
    <row r="13" s="1" customFormat="1" ht="40" customHeight="1" spans="1:8">
      <c r="A13" s="13" t="s">
        <v>16</v>
      </c>
      <c r="B13" s="11"/>
      <c r="C13" s="11"/>
      <c r="D13" s="122"/>
      <c r="E13" s="122"/>
      <c r="F13" s="23"/>
      <c r="G13" s="23"/>
      <c r="H13" s="12"/>
    </row>
    <row r="14" s="1" customFormat="1" ht="67" customHeight="1" spans="1:8">
      <c r="A14" s="13" t="s">
        <v>19</v>
      </c>
      <c r="B14" s="11">
        <v>2370</v>
      </c>
      <c r="C14" s="11">
        <v>2192</v>
      </c>
      <c r="D14" s="11"/>
      <c r="E14" s="11">
        <v>178</v>
      </c>
      <c r="F14" s="23"/>
      <c r="G14" s="23"/>
      <c r="H14" s="12"/>
    </row>
    <row r="15" s="1" customFormat="1" ht="54" customHeight="1" spans="1:8">
      <c r="A15" s="13" t="s">
        <v>20</v>
      </c>
      <c r="B15" s="11">
        <v>2253</v>
      </c>
      <c r="C15" s="11">
        <v>2253</v>
      </c>
      <c r="D15" s="23"/>
      <c r="E15" s="11"/>
      <c r="F15" s="11"/>
      <c r="G15" s="23"/>
      <c r="H15" s="12"/>
    </row>
    <row r="16" s="1" customFormat="1" ht="40" customHeight="1" spans="1:8">
      <c r="A16" s="13" t="s">
        <v>21</v>
      </c>
      <c r="B16" s="11">
        <v>2253</v>
      </c>
      <c r="C16" s="11">
        <v>2253</v>
      </c>
      <c r="D16" s="23"/>
      <c r="E16" s="23"/>
      <c r="F16" s="23"/>
      <c r="G16" s="23"/>
      <c r="H16" s="12"/>
    </row>
    <row r="17" s="1" customFormat="1" ht="53" customHeight="1" spans="1:8">
      <c r="A17" s="13" t="s">
        <v>22</v>
      </c>
      <c r="B17" s="11"/>
      <c r="C17" s="11"/>
      <c r="D17" s="23"/>
      <c r="E17" s="23"/>
      <c r="F17" s="23"/>
      <c r="G17" s="23"/>
      <c r="H17" s="12"/>
    </row>
    <row r="18" s="1" customFormat="1" ht="66" customHeight="1" spans="1:8">
      <c r="A18" s="13" t="s">
        <v>21</v>
      </c>
      <c r="B18" s="11"/>
      <c r="C18" s="11"/>
      <c r="D18" s="23"/>
      <c r="E18" s="23"/>
      <c r="F18" s="23"/>
      <c r="G18" s="23"/>
      <c r="H18" s="12"/>
    </row>
    <row r="19" s="1" customFormat="1" ht="76" customHeight="1" spans="1:8">
      <c r="A19" s="13" t="s">
        <v>23</v>
      </c>
      <c r="B19" s="11"/>
      <c r="C19" s="11"/>
      <c r="D19" s="23"/>
      <c r="E19" s="23"/>
      <c r="F19" s="23"/>
      <c r="G19" s="23"/>
      <c r="H19" s="12"/>
    </row>
    <row r="20" s="1" customFormat="1" ht="96" customHeight="1" spans="1:8">
      <c r="A20" s="10" t="s">
        <v>24</v>
      </c>
      <c r="B20" s="11"/>
      <c r="C20" s="11"/>
      <c r="D20" s="23"/>
      <c r="E20" s="23"/>
      <c r="F20" s="23"/>
      <c r="G20" s="23"/>
      <c r="H20" s="12"/>
    </row>
    <row r="21" s="1" customFormat="1" ht="78" customHeight="1" spans="1:8">
      <c r="A21" s="111" t="s">
        <v>25</v>
      </c>
      <c r="B21" s="11"/>
      <c r="C21" s="11"/>
      <c r="D21" s="11"/>
      <c r="E21" s="11"/>
      <c r="F21" s="123"/>
      <c r="G21" s="123"/>
      <c r="H21" s="113"/>
    </row>
    <row r="22" s="1" customFormat="1" ht="52" customHeight="1" spans="1:8">
      <c r="A22" s="114" t="s">
        <v>26</v>
      </c>
      <c r="B22" s="11"/>
      <c r="C22" s="11"/>
      <c r="D22" s="123"/>
      <c r="E22" s="123"/>
      <c r="F22" s="123"/>
      <c r="G22" s="123"/>
      <c r="H22" s="113"/>
    </row>
    <row r="23" s="1" customFormat="1" ht="52" customHeight="1" spans="1:8">
      <c r="A23" s="114" t="s">
        <v>27</v>
      </c>
      <c r="B23" s="11"/>
      <c r="C23" s="11"/>
      <c r="D23" s="11"/>
      <c r="E23" s="11"/>
      <c r="F23" s="123"/>
      <c r="G23" s="123"/>
      <c r="H23" s="113"/>
    </row>
    <row r="24" s="1" customFormat="1" ht="50" customHeight="1" spans="1:8">
      <c r="A24" s="111" t="s">
        <v>28</v>
      </c>
      <c r="B24" s="11">
        <v>4623</v>
      </c>
      <c r="C24" s="11">
        <v>4445</v>
      </c>
      <c r="D24" s="11"/>
      <c r="E24" s="11">
        <v>178</v>
      </c>
      <c r="F24" s="123"/>
      <c r="G24" s="123"/>
      <c r="H24" s="113"/>
    </row>
    <row r="25" s="1" customFormat="1" ht="102" customHeight="1" spans="1:8">
      <c r="A25" s="13" t="s">
        <v>29</v>
      </c>
      <c r="B25" s="11">
        <v>0</v>
      </c>
      <c r="C25" s="11"/>
      <c r="D25" s="11"/>
      <c r="E25" s="23"/>
      <c r="F25" s="23"/>
      <c r="G25" s="23"/>
      <c r="H25" s="113"/>
    </row>
    <row r="26" s="1" customFormat="1" ht="50" customHeight="1" spans="1:8">
      <c r="A26" s="13" t="s">
        <v>30</v>
      </c>
      <c r="B26" s="11">
        <v>4623</v>
      </c>
      <c r="C26" s="11">
        <v>4445</v>
      </c>
      <c r="D26" s="11"/>
      <c r="E26" s="11">
        <v>178</v>
      </c>
      <c r="F26" s="23"/>
      <c r="G26" s="23"/>
      <c r="H26" s="12"/>
    </row>
    <row r="27" s="1" customFormat="1" ht="44" customHeight="1" spans="1:8">
      <c r="A27" s="6" t="s">
        <v>48</v>
      </c>
      <c r="B27" s="5"/>
      <c r="C27" s="5"/>
      <c r="D27" s="5" t="s">
        <v>49</v>
      </c>
      <c r="E27" s="5"/>
      <c r="F27" s="5"/>
      <c r="G27" s="5"/>
      <c r="H27" s="16"/>
    </row>
    <row r="28" s="1" customFormat="1" ht="117" customHeight="1" spans="1:8">
      <c r="A28" s="118" t="s">
        <v>50</v>
      </c>
      <c r="B28" s="118"/>
      <c r="C28" s="118"/>
      <c r="D28" s="118"/>
      <c r="E28" s="118"/>
      <c r="F28" s="118"/>
      <c r="G28" s="118"/>
      <c r="H28" s="118"/>
    </row>
    <row r="29" s="1" customFormat="1" ht="14" customHeight="1" spans="1:7">
      <c r="A29" s="18" t="s">
        <v>44</v>
      </c>
      <c r="B29" s="19"/>
      <c r="C29" s="19"/>
      <c r="D29" s="19"/>
      <c r="E29" s="19"/>
      <c r="F29" s="19"/>
      <c r="G29" s="20"/>
    </row>
  </sheetData>
  <mergeCells count="11">
    <mergeCell ref="A2:H2"/>
    <mergeCell ref="A3:B3"/>
    <mergeCell ref="C3:E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25" workbookViewId="0">
      <selection activeCell="F27" sqref="F27:G27"/>
    </sheetView>
  </sheetViews>
  <sheetFormatPr defaultColWidth="9" defaultRowHeight="15"/>
  <cols>
    <col min="1" max="1" width="17.3666666666667" style="1" customWidth="1"/>
    <col min="2" max="3" width="12.725" style="1" customWidth="1"/>
    <col min="4" max="4" width="15.2666666666667" style="1" customWidth="1"/>
    <col min="5" max="7" width="13.0916666666667" style="1" customWidth="1"/>
    <col min="8" max="8" width="23.0916666666667" style="1" customWidth="1"/>
    <col min="9" max="9" width="9.45" style="1" customWidth="1"/>
    <col min="10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51</v>
      </c>
      <c r="B2" s="3"/>
      <c r="C2" s="3"/>
      <c r="D2" s="3"/>
      <c r="E2" s="3"/>
      <c r="F2" s="3"/>
      <c r="G2" s="3"/>
      <c r="H2" s="4"/>
    </row>
    <row r="3" s="1" customFormat="1" ht="23" customHeight="1" spans="1:8">
      <c r="A3" s="5" t="s">
        <v>52</v>
      </c>
      <c r="B3" s="5"/>
      <c r="C3" s="5" t="s">
        <v>53</v>
      </c>
      <c r="D3" s="5"/>
      <c r="E3" s="6"/>
      <c r="F3" s="6"/>
      <c r="G3" s="6"/>
      <c r="H3" s="7" t="s">
        <v>4</v>
      </c>
    </row>
    <row r="4" s="1" customFormat="1" ht="29" customHeight="1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37</v>
      </c>
    </row>
    <row r="5" s="1" customFormat="1" ht="35" customHeight="1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s="1" customFormat="1" ht="40" customHeight="1" spans="1:8">
      <c r="A6" s="10" t="s">
        <v>13</v>
      </c>
      <c r="B6" s="119">
        <v>4520</v>
      </c>
      <c r="C6" s="119">
        <v>4442</v>
      </c>
      <c r="D6" s="119"/>
      <c r="E6" s="119">
        <v>78</v>
      </c>
      <c r="F6" s="23"/>
      <c r="G6" s="23"/>
      <c r="H6" s="12"/>
    </row>
    <row r="7" s="1" customFormat="1" ht="45" customHeight="1" spans="1:8">
      <c r="A7" s="13" t="s">
        <v>14</v>
      </c>
      <c r="B7" s="120">
        <v>2625</v>
      </c>
      <c r="C7" s="120">
        <v>2547</v>
      </c>
      <c r="D7" s="120"/>
      <c r="E7" s="120">
        <v>78</v>
      </c>
      <c r="F7" s="23"/>
      <c r="G7" s="23"/>
      <c r="H7" s="12"/>
    </row>
    <row r="8" s="1" customFormat="1" ht="51" customHeight="1" spans="1:8">
      <c r="A8" s="13" t="s">
        <v>15</v>
      </c>
      <c r="B8" s="120">
        <v>2625</v>
      </c>
      <c r="C8" s="120">
        <v>2547</v>
      </c>
      <c r="D8" s="120"/>
      <c r="E8" s="120">
        <v>78</v>
      </c>
      <c r="F8" s="23"/>
      <c r="G8" s="23"/>
      <c r="H8" s="12"/>
    </row>
    <row r="9" s="1" customFormat="1" ht="40" customHeight="1" spans="1:8">
      <c r="A9" s="13" t="s">
        <v>16</v>
      </c>
      <c r="B9" s="120"/>
      <c r="C9" s="120"/>
      <c r="D9" s="120"/>
      <c r="E9" s="120"/>
      <c r="F9" s="23"/>
      <c r="G9" s="23"/>
      <c r="H9" s="12"/>
    </row>
    <row r="10" s="1" customFormat="1" ht="40" customHeight="1" spans="1:8">
      <c r="A10" s="13" t="s">
        <v>17</v>
      </c>
      <c r="B10" s="120"/>
      <c r="C10" s="120"/>
      <c r="D10" s="120"/>
      <c r="E10" s="120"/>
      <c r="F10" s="23"/>
      <c r="G10" s="23"/>
      <c r="H10" s="12"/>
    </row>
    <row r="11" s="1" customFormat="1" ht="40" customHeight="1" spans="1:8">
      <c r="A11" s="13" t="s">
        <v>16</v>
      </c>
      <c r="B11" s="120"/>
      <c r="C11" s="120"/>
      <c r="D11" s="120"/>
      <c r="E11" s="120"/>
      <c r="F11" s="23"/>
      <c r="G11" s="23"/>
      <c r="H11" s="12"/>
    </row>
    <row r="12" s="1" customFormat="1" ht="40" customHeight="1" spans="1:8">
      <c r="A12" s="13" t="s">
        <v>18</v>
      </c>
      <c r="B12" s="120"/>
      <c r="C12" s="120"/>
      <c r="D12" s="120"/>
      <c r="E12" s="120"/>
      <c r="F12" s="23"/>
      <c r="G12" s="23"/>
      <c r="H12" s="12"/>
    </row>
    <row r="13" s="1" customFormat="1" ht="40" customHeight="1" spans="1:8">
      <c r="A13" s="13" t="s">
        <v>16</v>
      </c>
      <c r="B13" s="120"/>
      <c r="C13" s="120"/>
      <c r="D13" s="23"/>
      <c r="E13" s="23"/>
      <c r="F13" s="23"/>
      <c r="G13" s="23"/>
      <c r="H13" s="12"/>
    </row>
    <row r="14" s="1" customFormat="1" ht="67" customHeight="1" spans="1:8">
      <c r="A14" s="13" t="s">
        <v>19</v>
      </c>
      <c r="B14" s="120">
        <v>2625</v>
      </c>
      <c r="C14" s="120">
        <v>2547</v>
      </c>
      <c r="D14" s="120"/>
      <c r="E14" s="120">
        <v>78</v>
      </c>
      <c r="F14" s="23"/>
      <c r="G14" s="23"/>
      <c r="H14" s="12"/>
    </row>
    <row r="15" s="1" customFormat="1" ht="54" customHeight="1" spans="1:8">
      <c r="A15" s="13" t="s">
        <v>20</v>
      </c>
      <c r="B15" s="120">
        <v>1895</v>
      </c>
      <c r="C15" s="120">
        <v>1895</v>
      </c>
      <c r="D15" s="23"/>
      <c r="E15" s="23"/>
      <c r="F15" s="23"/>
      <c r="G15" s="23"/>
      <c r="H15" s="12"/>
    </row>
    <row r="16" s="1" customFormat="1" ht="40" customHeight="1" spans="1:8">
      <c r="A16" s="13" t="s">
        <v>21</v>
      </c>
      <c r="B16" s="120">
        <v>1895</v>
      </c>
      <c r="C16" s="120">
        <v>1895</v>
      </c>
      <c r="D16" s="23"/>
      <c r="E16" s="23"/>
      <c r="F16" s="23"/>
      <c r="G16" s="23"/>
      <c r="H16" s="12"/>
    </row>
    <row r="17" s="1" customFormat="1" ht="53" customHeight="1" spans="1:8">
      <c r="A17" s="13" t="s">
        <v>22</v>
      </c>
      <c r="B17" s="120"/>
      <c r="C17" s="120"/>
      <c r="D17" s="23"/>
      <c r="E17" s="23"/>
      <c r="F17" s="23"/>
      <c r="G17" s="23"/>
      <c r="H17" s="12"/>
    </row>
    <row r="18" s="1" customFormat="1" ht="66" customHeight="1" spans="1:8">
      <c r="A18" s="13" t="s">
        <v>21</v>
      </c>
      <c r="B18" s="120"/>
      <c r="C18" s="120"/>
      <c r="D18" s="23"/>
      <c r="E18" s="23"/>
      <c r="F18" s="23"/>
      <c r="G18" s="23"/>
      <c r="H18" s="12"/>
    </row>
    <row r="19" s="1" customFormat="1" ht="76" customHeight="1" spans="1:8">
      <c r="A19" s="13" t="s">
        <v>23</v>
      </c>
      <c r="B19" s="120"/>
      <c r="C19" s="120"/>
      <c r="D19" s="23"/>
      <c r="E19" s="23"/>
      <c r="F19" s="23"/>
      <c r="G19" s="23"/>
      <c r="H19" s="12"/>
    </row>
    <row r="20" s="1" customFormat="1" ht="96" customHeight="1" spans="1:8">
      <c r="A20" s="10" t="s">
        <v>24</v>
      </c>
      <c r="B20" s="119"/>
      <c r="C20" s="120">
        <v>0</v>
      </c>
      <c r="D20" s="23"/>
      <c r="E20" s="23"/>
      <c r="F20" s="23"/>
      <c r="G20" s="23"/>
      <c r="H20" s="12"/>
    </row>
    <row r="21" s="1" customFormat="1" ht="78" customHeight="1" spans="1:9">
      <c r="A21" s="10" t="s">
        <v>25</v>
      </c>
      <c r="B21" s="119"/>
      <c r="C21" s="119"/>
      <c r="D21" s="119"/>
      <c r="E21" s="119"/>
      <c r="F21" s="23"/>
      <c r="G21" s="23"/>
      <c r="H21" s="12"/>
      <c r="I21" s="121"/>
    </row>
    <row r="22" s="1" customFormat="1" ht="52" customHeight="1" spans="1:8">
      <c r="A22" s="13" t="s">
        <v>26</v>
      </c>
      <c r="B22" s="119"/>
      <c r="C22" s="119"/>
      <c r="D22" s="119"/>
      <c r="E22" s="119"/>
      <c r="F22" s="23"/>
      <c r="G22" s="23"/>
      <c r="H22" s="12"/>
    </row>
    <row r="23" s="1" customFormat="1" ht="52" customHeight="1" spans="1:9">
      <c r="A23" s="13" t="s">
        <v>27</v>
      </c>
      <c r="B23" s="119"/>
      <c r="C23" s="119"/>
      <c r="D23" s="119"/>
      <c r="E23" s="119"/>
      <c r="F23" s="23"/>
      <c r="G23" s="23"/>
      <c r="H23" s="12"/>
      <c r="I23" s="121"/>
    </row>
    <row r="24" s="1" customFormat="1" ht="50" customHeight="1" spans="1:8">
      <c r="A24" s="10" t="s">
        <v>28</v>
      </c>
      <c r="B24" s="119">
        <v>4520</v>
      </c>
      <c r="C24" s="119">
        <v>4442</v>
      </c>
      <c r="D24" s="119"/>
      <c r="E24" s="119">
        <v>78</v>
      </c>
      <c r="F24" s="23"/>
      <c r="G24" s="23"/>
      <c r="H24" s="12"/>
    </row>
    <row r="25" s="1" customFormat="1" ht="102" customHeight="1" spans="1:8">
      <c r="A25" s="13" t="s">
        <v>29</v>
      </c>
      <c r="B25" s="119"/>
      <c r="C25" s="119"/>
      <c r="D25" s="119"/>
      <c r="E25" s="119"/>
      <c r="F25" s="23"/>
      <c r="G25" s="23"/>
      <c r="H25" s="12"/>
    </row>
    <row r="26" s="1" customFormat="1" ht="50" customHeight="1" spans="1:8">
      <c r="A26" s="13" t="s">
        <v>30</v>
      </c>
      <c r="B26" s="119">
        <v>4520</v>
      </c>
      <c r="C26" s="119">
        <v>4442</v>
      </c>
      <c r="D26" s="119"/>
      <c r="E26" s="119">
        <v>78</v>
      </c>
      <c r="F26" s="23"/>
      <c r="G26" s="23"/>
      <c r="H26" s="12"/>
    </row>
    <row r="27" s="1" customFormat="1" ht="44" customHeight="1" spans="1:8">
      <c r="A27" s="6" t="s">
        <v>54</v>
      </c>
      <c r="B27" s="5"/>
      <c r="C27" s="5"/>
      <c r="D27" s="5" t="s">
        <v>55</v>
      </c>
      <c r="E27" s="5"/>
      <c r="F27" s="5"/>
      <c r="G27" s="5"/>
      <c r="H27" s="16"/>
    </row>
    <row r="28" s="1" customFormat="1" ht="66" customHeight="1" spans="1:8">
      <c r="A28" s="17" t="s">
        <v>43</v>
      </c>
      <c r="B28" s="17"/>
      <c r="C28" s="17"/>
      <c r="D28" s="17"/>
      <c r="E28" s="17"/>
      <c r="F28" s="17"/>
      <c r="G28" s="17"/>
      <c r="H28" s="17"/>
    </row>
    <row r="29" s="1" customFormat="1" ht="14" customHeight="1" spans="1:7">
      <c r="A29" s="18" t="s">
        <v>44</v>
      </c>
      <c r="B29" s="19"/>
      <c r="C29" s="19"/>
      <c r="D29" s="19"/>
      <c r="E29" s="19"/>
      <c r="F29" s="19"/>
      <c r="G29" s="20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2" workbookViewId="0">
      <selection activeCell="F27" sqref="F27:G27"/>
    </sheetView>
  </sheetViews>
  <sheetFormatPr defaultColWidth="9" defaultRowHeight="15" outlineLevelCol="7"/>
  <cols>
    <col min="1" max="1" width="17.375" style="1" customWidth="1"/>
    <col min="2" max="3" width="12.75" style="1" customWidth="1"/>
    <col min="4" max="4" width="15.25" style="1" customWidth="1"/>
    <col min="5" max="7" width="13.125" style="1" customWidth="1"/>
    <col min="8" max="8" width="23.125" style="1" customWidth="1"/>
    <col min="9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51</v>
      </c>
      <c r="B2" s="3"/>
      <c r="C2" s="3"/>
      <c r="D2" s="3"/>
      <c r="E2" s="3"/>
      <c r="F2" s="3"/>
      <c r="G2" s="3"/>
      <c r="H2" s="4"/>
    </row>
    <row r="3" s="1" customFormat="1" ht="23.1" customHeight="1" spans="1:8">
      <c r="A3" s="108" t="s">
        <v>56</v>
      </c>
      <c r="B3" s="108"/>
      <c r="C3" s="108"/>
      <c r="E3" s="109" t="s">
        <v>57</v>
      </c>
      <c r="F3" s="109"/>
      <c r="G3" s="109"/>
      <c r="H3" s="7" t="s">
        <v>4</v>
      </c>
    </row>
    <row r="4" s="1" customFormat="1" ht="29.1" customHeight="1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s="1" customFormat="1" ht="35.1" customHeight="1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s="1" customFormat="1" ht="39.95" customHeight="1" spans="1:8">
      <c r="A6" s="10" t="s">
        <v>13</v>
      </c>
      <c r="B6" s="110">
        <f>B7+B15+B17+B19</f>
        <v>9233</v>
      </c>
      <c r="C6" s="110">
        <f>C7+C15+C17+C19</f>
        <v>8369</v>
      </c>
      <c r="D6" s="110">
        <f>D7+D15+D17+D19</f>
        <v>0</v>
      </c>
      <c r="E6" s="110">
        <f>E7+E15+E17+E19</f>
        <v>864</v>
      </c>
      <c r="F6" s="110"/>
      <c r="G6" s="110"/>
      <c r="H6" s="12" t="s">
        <v>58</v>
      </c>
    </row>
    <row r="7" s="1" customFormat="1" ht="45" customHeight="1" spans="1:8">
      <c r="A7" s="13" t="s">
        <v>14</v>
      </c>
      <c r="B7" s="110">
        <f>B8+B10+B12</f>
        <v>5808</v>
      </c>
      <c r="C7" s="110">
        <f>C8+C10+C12</f>
        <v>4944</v>
      </c>
      <c r="D7" s="110">
        <f>D8+D10+D12</f>
        <v>0</v>
      </c>
      <c r="E7" s="110">
        <f>E8+E10+E12</f>
        <v>864</v>
      </c>
      <c r="F7" s="110"/>
      <c r="G7" s="110"/>
      <c r="H7" s="12" t="s">
        <v>59</v>
      </c>
    </row>
    <row r="8" s="1" customFormat="1" ht="51" customHeight="1" spans="1:8">
      <c r="A8" s="13" t="s">
        <v>15</v>
      </c>
      <c r="B8" s="110">
        <f>C8+E8</f>
        <v>5808</v>
      </c>
      <c r="C8" s="110">
        <v>4944</v>
      </c>
      <c r="D8" s="110"/>
      <c r="E8" s="110">
        <v>864</v>
      </c>
      <c r="F8" s="110"/>
      <c r="G8" s="110"/>
      <c r="H8" s="12" t="s">
        <v>59</v>
      </c>
    </row>
    <row r="9" s="1" customFormat="1" ht="39.95" customHeight="1" spans="1:8">
      <c r="A9" s="13" t="s">
        <v>16</v>
      </c>
      <c r="B9" s="110">
        <f>C9+E9</f>
        <v>5808</v>
      </c>
      <c r="C9" s="110">
        <v>4944</v>
      </c>
      <c r="D9" s="110"/>
      <c r="E9" s="110">
        <v>864</v>
      </c>
      <c r="F9" s="110"/>
      <c r="G9" s="110"/>
      <c r="H9" s="12" t="s">
        <v>59</v>
      </c>
    </row>
    <row r="10" s="1" customFormat="1" ht="39.95" customHeight="1" spans="1:8">
      <c r="A10" s="13" t="s">
        <v>17</v>
      </c>
      <c r="B10" s="110"/>
      <c r="C10" s="110"/>
      <c r="D10" s="110"/>
      <c r="E10" s="110"/>
      <c r="F10" s="110"/>
      <c r="G10" s="110"/>
      <c r="H10" s="12" t="s">
        <v>59</v>
      </c>
    </row>
    <row r="11" s="1" customFormat="1" ht="39.95" customHeight="1" spans="1:8">
      <c r="A11" s="13" t="s">
        <v>16</v>
      </c>
      <c r="B11" s="110"/>
      <c r="C11" s="110"/>
      <c r="D11" s="110"/>
      <c r="E11" s="110"/>
      <c r="F11" s="110"/>
      <c r="G11" s="110"/>
      <c r="H11" s="12" t="s">
        <v>59</v>
      </c>
    </row>
    <row r="12" s="1" customFormat="1" ht="39.95" customHeight="1" spans="1:8">
      <c r="A12" s="13" t="s">
        <v>18</v>
      </c>
      <c r="B12" s="110"/>
      <c r="C12" s="110"/>
      <c r="D12" s="110"/>
      <c r="E12" s="110"/>
      <c r="F12" s="110"/>
      <c r="G12" s="110"/>
      <c r="H12" s="12" t="s">
        <v>59</v>
      </c>
    </row>
    <row r="13" s="1" customFormat="1" ht="39.95" customHeight="1" spans="1:8">
      <c r="A13" s="13" t="s">
        <v>16</v>
      </c>
      <c r="B13" s="110"/>
      <c r="C13" s="110"/>
      <c r="D13" s="110"/>
      <c r="E13" s="110"/>
      <c r="F13" s="110"/>
      <c r="G13" s="110"/>
      <c r="H13" s="12" t="s">
        <v>59</v>
      </c>
    </row>
    <row r="14" s="1" customFormat="1" ht="66.95" customHeight="1" spans="1:8">
      <c r="A14" s="13" t="s">
        <v>19</v>
      </c>
      <c r="B14" s="110">
        <f>C14+E14</f>
        <v>5808</v>
      </c>
      <c r="C14" s="110">
        <v>4944</v>
      </c>
      <c r="D14" s="110"/>
      <c r="E14" s="110">
        <v>864</v>
      </c>
      <c r="F14" s="110"/>
      <c r="G14" s="110"/>
      <c r="H14" s="12" t="s">
        <v>60</v>
      </c>
    </row>
    <row r="15" s="1" customFormat="1" ht="54" customHeight="1" spans="1:8">
      <c r="A15" s="13" t="s">
        <v>20</v>
      </c>
      <c r="B15" s="110">
        <v>3425</v>
      </c>
      <c r="C15" s="110">
        <v>3425</v>
      </c>
      <c r="D15" s="110"/>
      <c r="E15" s="110"/>
      <c r="F15" s="110"/>
      <c r="G15" s="110"/>
      <c r="H15" s="12" t="s">
        <v>59</v>
      </c>
    </row>
    <row r="16" s="1" customFormat="1" ht="39.95" customHeight="1" spans="1:8">
      <c r="A16" s="13" t="s">
        <v>21</v>
      </c>
      <c r="B16" s="110">
        <v>3425</v>
      </c>
      <c r="C16" s="110">
        <v>3425</v>
      </c>
      <c r="D16" s="110"/>
      <c r="E16" s="110"/>
      <c r="F16" s="110"/>
      <c r="G16" s="110"/>
      <c r="H16" s="12" t="s">
        <v>59</v>
      </c>
    </row>
    <row r="17" s="1" customFormat="1" ht="64.5" customHeight="1" spans="1:8">
      <c r="A17" s="13" t="s">
        <v>22</v>
      </c>
      <c r="B17" s="110"/>
      <c r="C17" s="110"/>
      <c r="D17" s="110"/>
      <c r="E17" s="110"/>
      <c r="F17" s="110"/>
      <c r="G17" s="110"/>
      <c r="H17" s="12" t="s">
        <v>61</v>
      </c>
    </row>
    <row r="18" s="1" customFormat="1" ht="72" customHeight="1" spans="1:8">
      <c r="A18" s="13" t="s">
        <v>21</v>
      </c>
      <c r="B18" s="110"/>
      <c r="C18" s="110"/>
      <c r="D18" s="110"/>
      <c r="E18" s="110"/>
      <c r="F18" s="110"/>
      <c r="G18" s="110"/>
      <c r="H18" s="12" t="s">
        <v>62</v>
      </c>
    </row>
    <row r="19" s="1" customFormat="1" ht="75.95" customHeight="1" spans="1:8">
      <c r="A19" s="13" t="s">
        <v>23</v>
      </c>
      <c r="B19" s="110"/>
      <c r="C19" s="110"/>
      <c r="D19" s="110"/>
      <c r="E19" s="110"/>
      <c r="F19" s="110"/>
      <c r="G19" s="110"/>
      <c r="H19" s="12" t="s">
        <v>63</v>
      </c>
    </row>
    <row r="20" s="1" customFormat="1" ht="124.5" customHeight="1" spans="1:8">
      <c r="A20" s="10" t="s">
        <v>24</v>
      </c>
      <c r="B20" s="110">
        <v>34.77</v>
      </c>
      <c r="C20" s="110">
        <v>34.77</v>
      </c>
      <c r="D20" s="110"/>
      <c r="E20" s="110"/>
      <c r="F20" s="110"/>
      <c r="G20" s="110"/>
      <c r="H20" s="12" t="s">
        <v>64</v>
      </c>
    </row>
    <row r="21" s="107" customFormat="1" ht="91.5" customHeight="1" spans="1:8">
      <c r="A21" s="111" t="s">
        <v>25</v>
      </c>
      <c r="B21" s="112">
        <v>1.42</v>
      </c>
      <c r="C21" s="112">
        <v>1.42</v>
      </c>
      <c r="D21" s="112"/>
      <c r="E21" s="112"/>
      <c r="F21" s="112"/>
      <c r="G21" s="112"/>
      <c r="H21" s="113" t="s">
        <v>65</v>
      </c>
    </row>
    <row r="22" s="107" customFormat="1" ht="56.25" customHeight="1" spans="1:8">
      <c r="A22" s="114" t="s">
        <v>26</v>
      </c>
      <c r="B22" s="112">
        <v>1.42</v>
      </c>
      <c r="C22" s="112">
        <v>1.42</v>
      </c>
      <c r="D22" s="112"/>
      <c r="E22" s="112"/>
      <c r="F22" s="112"/>
      <c r="G22" s="112"/>
      <c r="H22" s="113"/>
    </row>
    <row r="23" s="107" customFormat="1" ht="51.95" customHeight="1" spans="1:8">
      <c r="A23" s="114" t="s">
        <v>27</v>
      </c>
      <c r="B23" s="112"/>
      <c r="C23" s="112"/>
      <c r="D23" s="112"/>
      <c r="E23" s="112"/>
      <c r="F23" s="112"/>
      <c r="G23" s="112"/>
      <c r="H23" s="113"/>
    </row>
    <row r="24" s="107" customFormat="1" ht="50.1" customHeight="1" spans="1:8">
      <c r="A24" s="111" t="s">
        <v>28</v>
      </c>
      <c r="B24" s="112">
        <f>B25+B26</f>
        <v>9266.35</v>
      </c>
      <c r="C24" s="112">
        <f>C25+C26</f>
        <v>8402.35</v>
      </c>
      <c r="D24" s="112">
        <f>D25+D26</f>
        <v>0</v>
      </c>
      <c r="E24" s="112">
        <f>E25+E26</f>
        <v>864</v>
      </c>
      <c r="F24" s="112"/>
      <c r="G24" s="112"/>
      <c r="H24" s="113" t="s">
        <v>66</v>
      </c>
    </row>
    <row r="25" s="107" customFormat="1" ht="116.25" customHeight="1" spans="1:8">
      <c r="A25" s="114" t="s">
        <v>29</v>
      </c>
      <c r="B25" s="112">
        <v>33.35</v>
      </c>
      <c r="C25" s="112">
        <v>33.35</v>
      </c>
      <c r="D25" s="112"/>
      <c r="E25" s="112"/>
      <c r="F25" s="112"/>
      <c r="G25" s="112"/>
      <c r="H25" s="113" t="s">
        <v>67</v>
      </c>
    </row>
    <row r="26" s="107" customFormat="1" ht="50.1" customHeight="1" spans="1:8">
      <c r="A26" s="114" t="s">
        <v>30</v>
      </c>
      <c r="B26" s="112">
        <f>SUM(C26:G26)</f>
        <v>9233</v>
      </c>
      <c r="C26" s="112">
        <v>8369</v>
      </c>
      <c r="D26" s="112">
        <f>SUM(D27:D28)</f>
        <v>0</v>
      </c>
      <c r="E26" s="112">
        <v>864</v>
      </c>
      <c r="F26" s="112"/>
      <c r="G26" s="112"/>
      <c r="H26" s="113" t="s">
        <v>68</v>
      </c>
    </row>
    <row r="27" s="107" customFormat="1" ht="44.1" customHeight="1" spans="1:8">
      <c r="A27" s="115" t="s">
        <v>69</v>
      </c>
      <c r="B27" s="116"/>
      <c r="C27" s="116"/>
      <c r="D27" s="116" t="s">
        <v>70</v>
      </c>
      <c r="E27" s="116"/>
      <c r="F27" s="116"/>
      <c r="G27" s="116"/>
      <c r="H27" s="117" t="s">
        <v>71</v>
      </c>
    </row>
    <row r="28" s="107" customFormat="1" ht="117" customHeight="1" spans="1:8">
      <c r="A28" s="118" t="s">
        <v>72</v>
      </c>
      <c r="B28" s="118"/>
      <c r="C28" s="118"/>
      <c r="D28" s="118"/>
      <c r="E28" s="118"/>
      <c r="F28" s="118"/>
      <c r="G28" s="118"/>
      <c r="H28" s="118"/>
    </row>
    <row r="29" s="1" customFormat="1" ht="14.1" customHeight="1" spans="1:7">
      <c r="A29" s="18" t="s">
        <v>44</v>
      </c>
      <c r="B29" s="19"/>
      <c r="C29" s="19"/>
      <c r="D29" s="19"/>
      <c r="E29" s="19"/>
      <c r="F29" s="19"/>
      <c r="G29" s="20"/>
    </row>
  </sheetData>
  <mergeCells count="11">
    <mergeCell ref="A2:H2"/>
    <mergeCell ref="A3:C3"/>
    <mergeCell ref="E3:G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2" workbookViewId="0">
      <selection activeCell="D27" sqref="D27:E27"/>
    </sheetView>
  </sheetViews>
  <sheetFormatPr defaultColWidth="9" defaultRowHeight="15" outlineLevelCol="7"/>
  <cols>
    <col min="1" max="1" width="32.9416666666667" style="1" customWidth="1"/>
    <col min="2" max="3" width="12.7583333333333" style="1" customWidth="1"/>
    <col min="4" max="4" width="8.675" style="1" customWidth="1"/>
    <col min="5" max="5" width="13.0833333333333" style="1" customWidth="1"/>
    <col min="6" max="6" width="10" style="1" customWidth="1"/>
    <col min="7" max="7" width="9.10833333333333" style="1" customWidth="1"/>
    <col min="8" max="8" width="35" style="1" customWidth="1"/>
    <col min="9" max="10" width="9" style="1"/>
    <col min="11" max="12" width="11.125" style="1"/>
    <col min="13" max="13" width="10.125" style="1"/>
    <col min="14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51</v>
      </c>
      <c r="B2" s="3"/>
      <c r="C2" s="3"/>
      <c r="D2" s="3"/>
      <c r="E2" s="3"/>
      <c r="F2" s="3"/>
      <c r="G2" s="3"/>
      <c r="H2" s="4"/>
    </row>
    <row r="3" s="98" customFormat="1" ht="44" customHeight="1" spans="1:8">
      <c r="A3" s="99" t="s">
        <v>73</v>
      </c>
      <c r="B3" s="99"/>
      <c r="C3" s="99"/>
      <c r="D3" s="99" t="s">
        <v>74</v>
      </c>
      <c r="E3" s="99"/>
      <c r="F3" s="99"/>
      <c r="G3" s="99"/>
      <c r="H3" s="100" t="s">
        <v>4</v>
      </c>
    </row>
    <row r="4" s="1" customFormat="1" ht="29" customHeight="1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7</v>
      </c>
    </row>
    <row r="5" s="1" customFormat="1" ht="48" customHeight="1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s="1" customFormat="1" ht="40" customHeight="1" spans="1:8">
      <c r="A6" s="10" t="s">
        <v>13</v>
      </c>
      <c r="B6" s="29">
        <f t="shared" ref="B6:B19" si="0">C6+E6</f>
        <v>1000</v>
      </c>
      <c r="C6" s="29">
        <f>C7+C15+C17+C19</f>
        <v>946</v>
      </c>
      <c r="D6" s="23">
        <f>D7+D15+D17+D19</f>
        <v>0</v>
      </c>
      <c r="E6" s="29">
        <f>E7+E15+E17+E19</f>
        <v>54</v>
      </c>
      <c r="F6" s="23"/>
      <c r="G6" s="23"/>
      <c r="H6" s="12" t="s">
        <v>58</v>
      </c>
    </row>
    <row r="7" s="1" customFormat="1" ht="30" customHeight="1" spans="1:8">
      <c r="A7" s="13" t="s">
        <v>14</v>
      </c>
      <c r="B7" s="29">
        <f t="shared" si="0"/>
        <v>688</v>
      </c>
      <c r="C7" s="29">
        <f>C8+C10+C12</f>
        <v>634</v>
      </c>
      <c r="D7" s="29">
        <f>D8+D10+D12</f>
        <v>0</v>
      </c>
      <c r="E7" s="29">
        <f>E8+E10+E12</f>
        <v>54</v>
      </c>
      <c r="F7" s="29"/>
      <c r="G7" s="23"/>
      <c r="H7" s="12" t="s">
        <v>59</v>
      </c>
    </row>
    <row r="8" s="1" customFormat="1" ht="30" customHeight="1" spans="1:8">
      <c r="A8" s="13" t="s">
        <v>15</v>
      </c>
      <c r="B8" s="29">
        <f t="shared" si="0"/>
        <v>688</v>
      </c>
      <c r="C8" s="101">
        <v>634</v>
      </c>
      <c r="D8" s="101"/>
      <c r="E8" s="101">
        <v>54</v>
      </c>
      <c r="F8" s="29"/>
      <c r="G8" s="23"/>
      <c r="H8" s="12" t="s">
        <v>59</v>
      </c>
    </row>
    <row r="9" s="1" customFormat="1" ht="30" customHeight="1" spans="1:8">
      <c r="A9" s="13" t="s">
        <v>16</v>
      </c>
      <c r="B9" s="29">
        <f t="shared" si="0"/>
        <v>688</v>
      </c>
      <c r="C9" s="101">
        <f t="shared" ref="C9:C13" si="1">C8</f>
        <v>634</v>
      </c>
      <c r="D9" s="101">
        <f t="shared" ref="D9:D13" si="2">D8</f>
        <v>0</v>
      </c>
      <c r="E9" s="101">
        <f t="shared" ref="E9:E13" si="3">E8</f>
        <v>54</v>
      </c>
      <c r="F9" s="29"/>
      <c r="G9" s="23"/>
      <c r="H9" s="12" t="s">
        <v>59</v>
      </c>
    </row>
    <row r="10" s="1" customFormat="1" ht="30" customHeight="1" spans="1:8">
      <c r="A10" s="13" t="s">
        <v>17</v>
      </c>
      <c r="B10" s="29">
        <f t="shared" si="0"/>
        <v>0</v>
      </c>
      <c r="C10" s="101">
        <v>0</v>
      </c>
      <c r="D10" s="101"/>
      <c r="E10" s="101"/>
      <c r="F10" s="29"/>
      <c r="G10" s="23"/>
      <c r="H10" s="12" t="s">
        <v>59</v>
      </c>
    </row>
    <row r="11" s="1" customFormat="1" ht="30" customHeight="1" spans="1:8">
      <c r="A11" s="13" t="s">
        <v>16</v>
      </c>
      <c r="B11" s="29">
        <f t="shared" si="0"/>
        <v>0</v>
      </c>
      <c r="C11" s="101">
        <f t="shared" si="1"/>
        <v>0</v>
      </c>
      <c r="D11" s="101">
        <f t="shared" si="2"/>
        <v>0</v>
      </c>
      <c r="E11" s="101">
        <f t="shared" si="3"/>
        <v>0</v>
      </c>
      <c r="F11" s="29"/>
      <c r="G11" s="23"/>
      <c r="H11" s="12" t="s">
        <v>59</v>
      </c>
    </row>
    <row r="12" s="1" customFormat="1" ht="30" customHeight="1" spans="1:8">
      <c r="A12" s="13" t="s">
        <v>18</v>
      </c>
      <c r="B12" s="29">
        <f t="shared" si="0"/>
        <v>0</v>
      </c>
      <c r="C12" s="101">
        <v>0</v>
      </c>
      <c r="D12" s="101"/>
      <c r="E12" s="101"/>
      <c r="F12" s="29"/>
      <c r="G12" s="23"/>
      <c r="H12" s="12" t="s">
        <v>59</v>
      </c>
    </row>
    <row r="13" s="1" customFormat="1" ht="30" customHeight="1" spans="1:8">
      <c r="A13" s="13" t="s">
        <v>16</v>
      </c>
      <c r="B13" s="29">
        <f t="shared" si="0"/>
        <v>0</v>
      </c>
      <c r="C13" s="101">
        <f t="shared" si="1"/>
        <v>0</v>
      </c>
      <c r="D13" s="101">
        <f t="shared" si="2"/>
        <v>0</v>
      </c>
      <c r="E13" s="101">
        <f t="shared" si="3"/>
        <v>0</v>
      </c>
      <c r="F13" s="29"/>
      <c r="G13" s="23"/>
      <c r="H13" s="12" t="s">
        <v>59</v>
      </c>
    </row>
    <row r="14" s="1" customFormat="1" ht="47" customHeight="1" spans="1:8">
      <c r="A14" s="13" t="s">
        <v>19</v>
      </c>
      <c r="B14" s="29">
        <f t="shared" si="0"/>
        <v>688</v>
      </c>
      <c r="C14" s="101">
        <f>C8+C10+C12</f>
        <v>634</v>
      </c>
      <c r="D14" s="101">
        <f>D8+D10+D12</f>
        <v>0</v>
      </c>
      <c r="E14" s="101">
        <f>E8+E10+E12</f>
        <v>54</v>
      </c>
      <c r="F14" s="29"/>
      <c r="G14" s="23"/>
      <c r="H14" s="12" t="s">
        <v>60</v>
      </c>
    </row>
    <row r="15" s="1" customFormat="1" ht="30" customHeight="1" spans="1:8">
      <c r="A15" s="13" t="s">
        <v>20</v>
      </c>
      <c r="B15" s="29">
        <f t="shared" si="0"/>
        <v>312</v>
      </c>
      <c r="C15" s="101">
        <v>312</v>
      </c>
      <c r="D15" s="101"/>
      <c r="E15" s="101"/>
      <c r="F15" s="29"/>
      <c r="G15" s="23"/>
      <c r="H15" s="12" t="s">
        <v>59</v>
      </c>
    </row>
    <row r="16" s="1" customFormat="1" ht="28" customHeight="1" spans="1:8">
      <c r="A16" s="13" t="s">
        <v>21</v>
      </c>
      <c r="B16" s="29">
        <f t="shared" si="0"/>
        <v>312</v>
      </c>
      <c r="C16" s="101">
        <f>C15</f>
        <v>312</v>
      </c>
      <c r="D16" s="101"/>
      <c r="E16" s="101"/>
      <c r="F16" s="29"/>
      <c r="G16" s="23"/>
      <c r="H16" s="12" t="s">
        <v>59</v>
      </c>
    </row>
    <row r="17" s="1" customFormat="1" ht="41" customHeight="1" spans="1:8">
      <c r="A17" s="13" t="s">
        <v>22</v>
      </c>
      <c r="B17" s="29">
        <f t="shared" si="0"/>
        <v>0</v>
      </c>
      <c r="C17" s="29">
        <v>0</v>
      </c>
      <c r="D17" s="29"/>
      <c r="E17" s="29"/>
      <c r="F17" s="29"/>
      <c r="G17" s="23"/>
      <c r="H17" s="12" t="s">
        <v>75</v>
      </c>
    </row>
    <row r="18" s="1" customFormat="1" ht="35" customHeight="1" spans="1:8">
      <c r="A18" s="13" t="s">
        <v>21</v>
      </c>
      <c r="B18" s="29">
        <f t="shared" si="0"/>
        <v>0</v>
      </c>
      <c r="C18" s="29">
        <f>C17</f>
        <v>0</v>
      </c>
      <c r="D18" s="29"/>
      <c r="E18" s="29"/>
      <c r="F18" s="29"/>
      <c r="G18" s="23"/>
      <c r="H18" s="12" t="s">
        <v>62</v>
      </c>
    </row>
    <row r="19" s="1" customFormat="1" ht="49" customHeight="1" spans="1:8">
      <c r="A19" s="13" t="s">
        <v>23</v>
      </c>
      <c r="B19" s="29">
        <f t="shared" si="0"/>
        <v>0</v>
      </c>
      <c r="C19" s="29">
        <v>0</v>
      </c>
      <c r="D19" s="29"/>
      <c r="E19" s="29"/>
      <c r="F19" s="29"/>
      <c r="G19" s="23"/>
      <c r="H19" s="12" t="s">
        <v>63</v>
      </c>
    </row>
    <row r="20" s="1" customFormat="1" ht="80" customHeight="1" spans="1:8">
      <c r="A20" s="10" t="s">
        <v>24</v>
      </c>
      <c r="B20" s="41" t="s">
        <v>76</v>
      </c>
      <c r="C20" s="41" t="s">
        <v>76</v>
      </c>
      <c r="D20" s="41"/>
      <c r="E20" s="41" t="s">
        <v>76</v>
      </c>
      <c r="F20" s="41"/>
      <c r="G20" s="102"/>
      <c r="H20" s="103" t="s">
        <v>77</v>
      </c>
    </row>
    <row r="21" s="1" customFormat="1" ht="70" customHeight="1" spans="1:8">
      <c r="A21" s="10" t="s">
        <v>25</v>
      </c>
      <c r="B21" s="41" t="s">
        <v>76</v>
      </c>
      <c r="C21" s="41" t="s">
        <v>76</v>
      </c>
      <c r="D21" s="41">
        <f>D22+D23</f>
        <v>0</v>
      </c>
      <c r="E21" s="41" t="s">
        <v>76</v>
      </c>
      <c r="F21" s="41"/>
      <c r="G21" s="102"/>
      <c r="H21" s="12" t="s">
        <v>65</v>
      </c>
    </row>
    <row r="22" s="1" customFormat="1" ht="40" customHeight="1" spans="1:8">
      <c r="A22" s="13" t="s">
        <v>26</v>
      </c>
      <c r="B22" s="41" t="s">
        <v>76</v>
      </c>
      <c r="C22" s="41" t="s">
        <v>76</v>
      </c>
      <c r="D22" s="41"/>
      <c r="E22" s="41" t="s">
        <v>76</v>
      </c>
      <c r="F22" s="41"/>
      <c r="G22" s="102"/>
      <c r="H22" s="12"/>
    </row>
    <row r="23" s="1" customFormat="1" ht="40" customHeight="1" spans="1:8">
      <c r="A23" s="13" t="s">
        <v>27</v>
      </c>
      <c r="B23" s="41" t="s">
        <v>76</v>
      </c>
      <c r="C23" s="104" t="s">
        <v>76</v>
      </c>
      <c r="D23" s="105"/>
      <c r="E23" s="106" t="s">
        <v>76</v>
      </c>
      <c r="F23" s="41"/>
      <c r="G23" s="102"/>
      <c r="H23" s="12"/>
    </row>
    <row r="24" s="1" customFormat="1" ht="37" customHeight="1" spans="1:8">
      <c r="A24" s="10" t="s">
        <v>28</v>
      </c>
      <c r="B24" s="102">
        <f>C24+E24</f>
        <v>1000</v>
      </c>
      <c r="C24" s="102">
        <f>C7+C15+C17+C19+C20-C21</f>
        <v>946</v>
      </c>
      <c r="D24" s="102">
        <f>D7+D15+D17+D19+D20-D21</f>
        <v>0</v>
      </c>
      <c r="E24" s="102">
        <f>E7+E15+E17+E19+E20-E21</f>
        <v>54</v>
      </c>
      <c r="F24" s="102"/>
      <c r="G24" s="102"/>
      <c r="H24" s="12" t="s">
        <v>66</v>
      </c>
    </row>
    <row r="25" s="1" customFormat="1" ht="80" customHeight="1" spans="1:8">
      <c r="A25" s="13" t="s">
        <v>29</v>
      </c>
      <c r="B25" s="41" t="s">
        <v>76</v>
      </c>
      <c r="C25" s="41" t="s">
        <v>76</v>
      </c>
      <c r="D25" s="41"/>
      <c r="E25" s="41" t="s">
        <v>76</v>
      </c>
      <c r="F25" s="102"/>
      <c r="G25" s="102"/>
      <c r="H25" s="12" t="s">
        <v>67</v>
      </c>
    </row>
    <row r="26" s="1" customFormat="1" ht="50" customHeight="1" spans="1:8">
      <c r="A26" s="13" t="s">
        <v>30</v>
      </c>
      <c r="B26" s="102">
        <f>C26+E26</f>
        <v>1000</v>
      </c>
      <c r="C26" s="102">
        <f>C6-C23</f>
        <v>946</v>
      </c>
      <c r="D26" s="102"/>
      <c r="E26" s="102">
        <f>E6-E23</f>
        <v>54</v>
      </c>
      <c r="F26" s="102"/>
      <c r="G26" s="102"/>
      <c r="H26" s="12" t="s">
        <v>68</v>
      </c>
    </row>
    <row r="27" s="1" customFormat="1" ht="44" customHeight="1" spans="1:8">
      <c r="A27" s="6" t="s">
        <v>78</v>
      </c>
      <c r="B27" s="5"/>
      <c r="C27" s="5"/>
      <c r="D27" s="5" t="s">
        <v>79</v>
      </c>
      <c r="E27" s="5"/>
      <c r="F27" s="5"/>
      <c r="G27" s="5"/>
      <c r="H27" s="16" t="s">
        <v>71</v>
      </c>
    </row>
    <row r="28" s="1" customFormat="1" ht="117" customHeight="1" spans="1:8">
      <c r="A28" s="17" t="s">
        <v>72</v>
      </c>
      <c r="B28" s="17"/>
      <c r="C28" s="17"/>
      <c r="D28" s="17"/>
      <c r="E28" s="17"/>
      <c r="F28" s="17"/>
      <c r="G28" s="17"/>
      <c r="H28" s="17"/>
    </row>
    <row r="29" s="1" customFormat="1" ht="14" customHeight="1" spans="1:7">
      <c r="A29" s="18" t="s">
        <v>44</v>
      </c>
      <c r="B29" s="19"/>
      <c r="C29" s="19"/>
      <c r="D29" s="19"/>
      <c r="E29" s="19"/>
      <c r="F29" s="19"/>
      <c r="G29" s="20"/>
    </row>
  </sheetData>
  <mergeCells count="11">
    <mergeCell ref="A2:H2"/>
    <mergeCell ref="A3:C3"/>
    <mergeCell ref="D3:G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2" workbookViewId="0">
      <selection activeCell="E11" sqref="E11"/>
    </sheetView>
  </sheetViews>
  <sheetFormatPr defaultColWidth="9" defaultRowHeight="15" outlineLevelCol="7"/>
  <cols>
    <col min="1" max="1" width="17.375" style="1" customWidth="1"/>
    <col min="2" max="3" width="12.7583333333333" style="1" customWidth="1"/>
    <col min="4" max="4" width="15.25" style="1" customWidth="1"/>
    <col min="5" max="7" width="13.0833333333333" style="1" customWidth="1"/>
    <col min="8" max="8" width="23.125" style="1" customWidth="1"/>
    <col min="9" max="9" width="9" style="1"/>
    <col min="10" max="10" width="15.325" style="1" customWidth="1"/>
    <col min="11" max="11" width="9" style="1"/>
    <col min="12" max="12" width="13.5833333333333" style="1" customWidth="1"/>
    <col min="13" max="13" width="9" style="1"/>
    <col min="14" max="14" width="11.1916666666667" style="1" customWidth="1"/>
    <col min="15" max="16384" width="9" style="1"/>
  </cols>
  <sheetData>
    <row r="1" s="1" customFormat="1" ht="18.75" spans="1:1">
      <c r="A1" s="2" t="s">
        <v>0</v>
      </c>
    </row>
    <row r="2" s="1" customFormat="1" ht="26.25" customHeight="1" spans="1:8">
      <c r="A2" s="3" t="s">
        <v>51</v>
      </c>
      <c r="B2" s="3"/>
      <c r="C2" s="3"/>
      <c r="D2" s="3"/>
      <c r="E2" s="3"/>
      <c r="F2" s="3"/>
      <c r="G2" s="3"/>
      <c r="H2" s="4"/>
    </row>
    <row r="3" s="1" customFormat="1" ht="28" customHeight="1" spans="1:8">
      <c r="A3" s="5" t="s">
        <v>80</v>
      </c>
      <c r="B3" s="5"/>
      <c r="C3" s="5" t="s">
        <v>81</v>
      </c>
      <c r="D3" s="5"/>
      <c r="E3" s="6"/>
      <c r="F3" s="6"/>
      <c r="G3" s="6"/>
      <c r="H3" s="7" t="s">
        <v>4</v>
      </c>
    </row>
    <row r="4" s="1" customFormat="1" ht="29" customHeight="1" spans="1:8">
      <c r="A4" s="8"/>
      <c r="B4" s="8" t="s">
        <v>5</v>
      </c>
      <c r="C4" s="8" t="s">
        <v>6</v>
      </c>
      <c r="D4" s="8"/>
      <c r="E4" s="8"/>
      <c r="F4" s="8"/>
      <c r="G4" s="8"/>
      <c r="H4" s="9" t="s">
        <v>37</v>
      </c>
    </row>
    <row r="5" s="1" customFormat="1" ht="35" customHeight="1" spans="1:8">
      <c r="A5" s="8"/>
      <c r="B5" s="8"/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9"/>
    </row>
    <row r="6" s="1" customFormat="1" ht="40" customHeight="1" spans="1:8">
      <c r="A6" s="10" t="s">
        <v>13</v>
      </c>
      <c r="B6" s="29">
        <f t="shared" ref="B6:B14" si="0">C6+E6+F6</f>
        <v>5224</v>
      </c>
      <c r="C6" s="29">
        <f t="shared" ref="C6:F6" si="1">C7+C15+C18+C19</f>
        <v>4927</v>
      </c>
      <c r="D6" s="29">
        <f t="shared" si="1"/>
        <v>0</v>
      </c>
      <c r="E6" s="29">
        <f t="shared" si="1"/>
        <v>217</v>
      </c>
      <c r="F6" s="29">
        <f t="shared" si="1"/>
        <v>80</v>
      </c>
      <c r="G6" s="29"/>
      <c r="H6" s="12"/>
    </row>
    <row r="7" s="1" customFormat="1" ht="45" customHeight="1" spans="1:8">
      <c r="A7" s="13" t="s">
        <v>14</v>
      </c>
      <c r="B7" s="29">
        <f t="shared" si="0"/>
        <v>2846</v>
      </c>
      <c r="C7" s="29">
        <f t="shared" ref="C7:F7" si="2">C8+C10+C12</f>
        <v>2549</v>
      </c>
      <c r="D7" s="29">
        <f t="shared" si="2"/>
        <v>0</v>
      </c>
      <c r="E7" s="23">
        <f t="shared" si="2"/>
        <v>217</v>
      </c>
      <c r="F7" s="23">
        <f t="shared" si="2"/>
        <v>80</v>
      </c>
      <c r="G7" s="29"/>
      <c r="H7" s="12"/>
    </row>
    <row r="8" s="1" customFormat="1" ht="51" customHeight="1" spans="1:8">
      <c r="A8" s="13" t="s">
        <v>15</v>
      </c>
      <c r="B8" s="29">
        <f t="shared" si="0"/>
        <v>2846</v>
      </c>
      <c r="C8" s="29">
        <v>2549</v>
      </c>
      <c r="D8" s="29"/>
      <c r="E8" s="23">
        <v>217</v>
      </c>
      <c r="F8" s="23">
        <v>80</v>
      </c>
      <c r="G8" s="29"/>
      <c r="H8" s="12"/>
    </row>
    <row r="9" s="1" customFormat="1" ht="40" customHeight="1" spans="1:8">
      <c r="A9" s="13" t="s">
        <v>16</v>
      </c>
      <c r="B9" s="29">
        <f t="shared" si="0"/>
        <v>2846</v>
      </c>
      <c r="C9" s="29">
        <v>2549</v>
      </c>
      <c r="D9" s="29"/>
      <c r="E9" s="23">
        <v>217</v>
      </c>
      <c r="F9" s="23">
        <v>80</v>
      </c>
      <c r="G9" s="29"/>
      <c r="H9" s="12"/>
    </row>
    <row r="10" s="1" customFormat="1" ht="40" customHeight="1" spans="1:8">
      <c r="A10" s="13" t="s">
        <v>17</v>
      </c>
      <c r="B10" s="29">
        <f t="shared" si="0"/>
        <v>0</v>
      </c>
      <c r="C10" s="29">
        <v>0</v>
      </c>
      <c r="D10" s="29"/>
      <c r="E10" s="23">
        <v>0</v>
      </c>
      <c r="F10" s="23"/>
      <c r="G10" s="29"/>
      <c r="H10" s="12"/>
    </row>
    <row r="11" s="1" customFormat="1" ht="40" customHeight="1" spans="1:8">
      <c r="A11" s="13" t="s">
        <v>16</v>
      </c>
      <c r="B11" s="29">
        <f t="shared" si="0"/>
        <v>0</v>
      </c>
      <c r="C11" s="29">
        <v>0</v>
      </c>
      <c r="D11" s="29"/>
      <c r="E11" s="23">
        <v>0</v>
      </c>
      <c r="F11" s="23"/>
      <c r="G11" s="29"/>
      <c r="H11" s="12"/>
    </row>
    <row r="12" s="1" customFormat="1" ht="40" customHeight="1" spans="1:8">
      <c r="A12" s="13" t="s">
        <v>18</v>
      </c>
      <c r="B12" s="29">
        <f t="shared" si="0"/>
        <v>0</v>
      </c>
      <c r="C12" s="29">
        <v>0</v>
      </c>
      <c r="D12" s="29"/>
      <c r="E12" s="23"/>
      <c r="F12" s="23"/>
      <c r="G12" s="29"/>
      <c r="H12" s="12"/>
    </row>
    <row r="13" s="1" customFormat="1" ht="40" customHeight="1" spans="1:8">
      <c r="A13" s="13" t="s">
        <v>16</v>
      </c>
      <c r="B13" s="29">
        <f t="shared" si="0"/>
        <v>0</v>
      </c>
      <c r="C13" s="29">
        <v>0</v>
      </c>
      <c r="D13" s="29"/>
      <c r="E13" s="23"/>
      <c r="F13" s="23"/>
      <c r="G13" s="29"/>
      <c r="H13" s="12"/>
    </row>
    <row r="14" s="1" customFormat="1" ht="67" customHeight="1" spans="1:8">
      <c r="A14" s="13" t="s">
        <v>19</v>
      </c>
      <c r="B14" s="29">
        <f t="shared" si="0"/>
        <v>2846</v>
      </c>
      <c r="C14" s="29">
        <v>2549</v>
      </c>
      <c r="D14" s="29"/>
      <c r="E14" s="23">
        <v>217</v>
      </c>
      <c r="F14" s="23">
        <v>80</v>
      </c>
      <c r="G14" s="29"/>
      <c r="H14" s="12"/>
    </row>
    <row r="15" s="1" customFormat="1" ht="54" customHeight="1" spans="1:8">
      <c r="A15" s="13" t="s">
        <v>20</v>
      </c>
      <c r="B15" s="29">
        <v>2378</v>
      </c>
      <c r="C15" s="29">
        <v>2378</v>
      </c>
      <c r="D15" s="29"/>
      <c r="E15" s="29"/>
      <c r="F15" s="29"/>
      <c r="G15" s="29"/>
      <c r="H15" s="12"/>
    </row>
    <row r="16" s="1" customFormat="1" ht="40" customHeight="1" spans="1:8">
      <c r="A16" s="13" t="s">
        <v>21</v>
      </c>
      <c r="B16" s="29">
        <f>C16+E16+F16</f>
        <v>2378</v>
      </c>
      <c r="C16" s="29">
        <v>2378</v>
      </c>
      <c r="D16" s="29"/>
      <c r="E16" s="29"/>
      <c r="F16" s="29"/>
      <c r="G16" s="29"/>
      <c r="H16" s="12"/>
    </row>
    <row r="17" s="1" customFormat="1" ht="53" customHeight="1" spans="1:8">
      <c r="A17" s="13" t="s">
        <v>22</v>
      </c>
      <c r="B17" s="29"/>
      <c r="C17" s="29"/>
      <c r="D17" s="29"/>
      <c r="E17" s="29"/>
      <c r="F17" s="29"/>
      <c r="G17" s="29"/>
      <c r="H17" s="12"/>
    </row>
    <row r="18" s="1" customFormat="1" ht="66" customHeight="1" spans="1:8">
      <c r="A18" s="13" t="s">
        <v>21</v>
      </c>
      <c r="B18" s="29">
        <v>0</v>
      </c>
      <c r="C18" s="29">
        <v>0</v>
      </c>
      <c r="D18" s="29"/>
      <c r="E18" s="29"/>
      <c r="F18" s="29"/>
      <c r="G18" s="29"/>
      <c r="H18" s="12"/>
    </row>
    <row r="19" s="1" customFormat="1" ht="76" customHeight="1" spans="1:8">
      <c r="A19" s="13" t="s">
        <v>23</v>
      </c>
      <c r="B19" s="29">
        <v>0</v>
      </c>
      <c r="C19" s="29">
        <v>0</v>
      </c>
      <c r="D19" s="29"/>
      <c r="E19" s="29"/>
      <c r="F19" s="29"/>
      <c r="G19" s="29"/>
      <c r="H19" s="12"/>
    </row>
    <row r="20" s="1" customFormat="1" ht="96" customHeight="1" spans="1:8">
      <c r="A20" s="10" t="s">
        <v>24</v>
      </c>
      <c r="B20" s="29">
        <v>214.802</v>
      </c>
      <c r="C20" s="29">
        <v>188.732</v>
      </c>
      <c r="D20" s="29"/>
      <c r="E20" s="29">
        <v>26.07</v>
      </c>
      <c r="F20" s="29"/>
      <c r="G20" s="29"/>
      <c r="H20" s="12"/>
    </row>
    <row r="21" s="1" customFormat="1" ht="78" customHeight="1" spans="1:8">
      <c r="A21" s="10" t="s">
        <v>25</v>
      </c>
      <c r="B21" s="29">
        <f t="shared" ref="B21:B26" si="3">C21+E21+F21</f>
        <v>0</v>
      </c>
      <c r="C21" s="29">
        <f t="shared" ref="C21:F21" si="4">C22+C23</f>
        <v>0</v>
      </c>
      <c r="D21" s="29">
        <f t="shared" si="4"/>
        <v>0</v>
      </c>
      <c r="E21" s="29">
        <f t="shared" si="4"/>
        <v>0</v>
      </c>
      <c r="F21" s="29">
        <f t="shared" si="4"/>
        <v>0</v>
      </c>
      <c r="G21" s="29"/>
      <c r="H21" s="12"/>
    </row>
    <row r="22" s="1" customFormat="1" ht="52" customHeight="1" spans="1:8">
      <c r="A22" s="13" t="s">
        <v>26</v>
      </c>
      <c r="B22" s="29">
        <f>C22</f>
        <v>0</v>
      </c>
      <c r="C22" s="29">
        <v>0</v>
      </c>
      <c r="D22" s="29"/>
      <c r="E22" s="29"/>
      <c r="F22" s="29"/>
      <c r="G22" s="29"/>
      <c r="H22" s="12"/>
    </row>
    <row r="23" s="1" customFormat="1" ht="52" customHeight="1" spans="1:8">
      <c r="A23" s="13" t="s">
        <v>27</v>
      </c>
      <c r="B23" s="29">
        <v>0</v>
      </c>
      <c r="C23" s="29">
        <v>0</v>
      </c>
      <c r="D23" s="29"/>
      <c r="E23" s="29">
        <v>0</v>
      </c>
      <c r="F23" s="29">
        <v>0</v>
      </c>
      <c r="G23" s="29"/>
      <c r="H23" s="12"/>
    </row>
    <row r="24" s="1" customFormat="1" ht="50" customHeight="1" spans="1:8">
      <c r="A24" s="10" t="s">
        <v>28</v>
      </c>
      <c r="B24" s="29">
        <f t="shared" si="3"/>
        <v>5438.802</v>
      </c>
      <c r="C24" s="29">
        <f>C25+C26</f>
        <v>5115.732</v>
      </c>
      <c r="D24" s="29">
        <f>D25+D26</f>
        <v>0</v>
      </c>
      <c r="E24" s="29">
        <f>E25+E26</f>
        <v>243.07</v>
      </c>
      <c r="F24" s="29">
        <v>80</v>
      </c>
      <c r="G24" s="29"/>
      <c r="H24" s="12"/>
    </row>
    <row r="25" s="1" customFormat="1" ht="102" customHeight="1" spans="1:8">
      <c r="A25" s="13" t="s">
        <v>29</v>
      </c>
      <c r="B25" s="29">
        <f t="shared" si="3"/>
        <v>214.802</v>
      </c>
      <c r="C25" s="29">
        <v>188.732</v>
      </c>
      <c r="D25" s="29"/>
      <c r="E25" s="29">
        <v>26.07</v>
      </c>
      <c r="F25" s="29">
        <v>0</v>
      </c>
      <c r="G25" s="29"/>
      <c r="H25" s="12"/>
    </row>
    <row r="26" s="1" customFormat="1" ht="50" customHeight="1" spans="1:8">
      <c r="A26" s="13" t="s">
        <v>30</v>
      </c>
      <c r="B26" s="29">
        <f t="shared" si="3"/>
        <v>5224</v>
      </c>
      <c r="C26" s="29">
        <v>4927</v>
      </c>
      <c r="D26" s="29"/>
      <c r="E26" s="29">
        <v>217</v>
      </c>
      <c r="F26" s="29">
        <v>80</v>
      </c>
      <c r="G26" s="29"/>
      <c r="H26" s="12"/>
    </row>
    <row r="27" s="1" customFormat="1" ht="44" customHeight="1" spans="1:8">
      <c r="A27" s="6" t="s">
        <v>82</v>
      </c>
      <c r="B27" s="5" t="s">
        <v>83</v>
      </c>
      <c r="C27" s="5"/>
      <c r="D27" s="5" t="s">
        <v>84</v>
      </c>
      <c r="E27" s="5"/>
      <c r="F27" s="5" t="s">
        <v>85</v>
      </c>
      <c r="G27" s="5"/>
      <c r="H27" s="16"/>
    </row>
    <row r="28" s="1" customFormat="1" ht="66" customHeight="1" spans="1:8">
      <c r="A28" s="17" t="s">
        <v>43</v>
      </c>
      <c r="B28" s="17"/>
      <c r="C28" s="17"/>
      <c r="D28" s="17"/>
      <c r="E28" s="17"/>
      <c r="F28" s="17"/>
      <c r="G28" s="17"/>
      <c r="H28" s="17"/>
    </row>
    <row r="29" s="1" customFormat="1" ht="14" customHeight="1" spans="1:7">
      <c r="A29" s="18" t="s">
        <v>44</v>
      </c>
      <c r="B29" s="19"/>
      <c r="C29" s="19"/>
      <c r="D29" s="19"/>
      <c r="E29" s="19"/>
      <c r="F29" s="19"/>
      <c r="G29" s="20"/>
    </row>
  </sheetData>
  <mergeCells count="11">
    <mergeCell ref="A2:H2"/>
    <mergeCell ref="A3:B3"/>
    <mergeCell ref="C3:D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19" workbookViewId="0">
      <selection activeCell="F27" sqref="F27:G27"/>
    </sheetView>
  </sheetViews>
  <sheetFormatPr defaultColWidth="9" defaultRowHeight="15" outlineLevelCol="7"/>
  <cols>
    <col min="1" max="1" width="17.375" style="78" customWidth="1"/>
    <col min="2" max="3" width="12.75" style="78" customWidth="1"/>
    <col min="4" max="4" width="15.25" style="78" customWidth="1"/>
    <col min="5" max="5" width="13.125" style="78" customWidth="1"/>
    <col min="6" max="6" width="11.875" style="78" customWidth="1"/>
    <col min="7" max="7" width="10.5" style="78" customWidth="1"/>
    <col min="8" max="8" width="23.125" style="78" customWidth="1"/>
    <col min="9" max="16384" width="9" style="78"/>
  </cols>
  <sheetData>
    <row r="1" s="78" customFormat="1" ht="18.75" spans="1:1">
      <c r="A1" s="79" t="s">
        <v>0</v>
      </c>
    </row>
    <row r="2" s="78" customFormat="1" ht="26.25" customHeight="1" spans="1:8">
      <c r="A2" s="80" t="s">
        <v>51</v>
      </c>
      <c r="B2" s="80"/>
      <c r="C2" s="80"/>
      <c r="D2" s="80"/>
      <c r="E2" s="80"/>
      <c r="F2" s="80"/>
      <c r="G2" s="80"/>
      <c r="H2" s="81"/>
    </row>
    <row r="3" s="78" customFormat="1" ht="23.1" customHeight="1" spans="1:8">
      <c r="A3" s="82" t="s">
        <v>86</v>
      </c>
      <c r="B3" s="82"/>
      <c r="C3" s="82" t="s">
        <v>87</v>
      </c>
      <c r="D3" s="82"/>
      <c r="E3" s="83"/>
      <c r="F3" s="83"/>
      <c r="G3" s="83"/>
      <c r="H3" s="84" t="s">
        <v>4</v>
      </c>
    </row>
    <row r="4" s="78" customFormat="1" ht="18" customHeight="1" spans="1:8">
      <c r="A4" s="85"/>
      <c r="B4" s="85" t="s">
        <v>5</v>
      </c>
      <c r="C4" s="85" t="s">
        <v>6</v>
      </c>
      <c r="D4" s="85"/>
      <c r="E4" s="85"/>
      <c r="F4" s="85"/>
      <c r="G4" s="85"/>
      <c r="H4" s="86" t="s">
        <v>7</v>
      </c>
    </row>
    <row r="5" s="78" customFormat="1" ht="34" customHeight="1" spans="1:8">
      <c r="A5" s="85"/>
      <c r="B5" s="85"/>
      <c r="C5" s="85" t="s">
        <v>8</v>
      </c>
      <c r="D5" s="85" t="s">
        <v>9</v>
      </c>
      <c r="E5" s="85" t="s">
        <v>10</v>
      </c>
      <c r="F5" s="85" t="s">
        <v>11</v>
      </c>
      <c r="G5" s="85" t="s">
        <v>12</v>
      </c>
      <c r="H5" s="86"/>
    </row>
    <row r="6" s="78" customFormat="1" ht="34.5" customHeight="1" spans="1:8">
      <c r="A6" s="10" t="s">
        <v>13</v>
      </c>
      <c r="B6" s="87">
        <f t="shared" ref="B6:B11" si="0">C6+E6</f>
        <v>3007</v>
      </c>
      <c r="C6" s="87">
        <f>SUM(C7+C15+C17+C19)</f>
        <v>2741</v>
      </c>
      <c r="D6" s="87"/>
      <c r="E6" s="88">
        <f>E7+E15+E17+E19</f>
        <v>266</v>
      </c>
      <c r="F6" s="87"/>
      <c r="G6" s="87"/>
      <c r="H6" s="12" t="s">
        <v>58</v>
      </c>
    </row>
    <row r="7" s="78" customFormat="1" ht="27.75" customHeight="1" spans="1:8">
      <c r="A7" s="89" t="s">
        <v>14</v>
      </c>
      <c r="B7" s="88">
        <f t="shared" si="0"/>
        <v>1876</v>
      </c>
      <c r="C7" s="90">
        <f>C8+C10+C12</f>
        <v>1610</v>
      </c>
      <c r="D7" s="87"/>
      <c r="E7" s="90">
        <f>E8+E10</f>
        <v>266</v>
      </c>
      <c r="F7" s="87"/>
      <c r="G7" s="87"/>
      <c r="H7" s="12" t="s">
        <v>59</v>
      </c>
    </row>
    <row r="8" s="78" customFormat="1" ht="27.75" customHeight="1" spans="1:8">
      <c r="A8" s="89" t="s">
        <v>15</v>
      </c>
      <c r="B8" s="88">
        <f t="shared" si="0"/>
        <v>1876</v>
      </c>
      <c r="C8" s="88">
        <v>1610</v>
      </c>
      <c r="D8" s="87"/>
      <c r="E8" s="88">
        <v>266</v>
      </c>
      <c r="F8" s="87"/>
      <c r="G8" s="87"/>
      <c r="H8" s="12" t="s">
        <v>59</v>
      </c>
    </row>
    <row r="9" s="78" customFormat="1" ht="27.75" customHeight="1" spans="1:8">
      <c r="A9" s="89" t="s">
        <v>16</v>
      </c>
      <c r="B9" s="88">
        <f t="shared" si="0"/>
        <v>1876</v>
      </c>
      <c r="C9" s="88">
        <v>1610</v>
      </c>
      <c r="D9" s="87"/>
      <c r="E9" s="88">
        <v>266</v>
      </c>
      <c r="F9" s="87"/>
      <c r="G9" s="87"/>
      <c r="H9" s="12" t="s">
        <v>59</v>
      </c>
    </row>
    <row r="10" s="78" customFormat="1" ht="27.75" customHeight="1" spans="1:8">
      <c r="A10" s="89" t="s">
        <v>17</v>
      </c>
      <c r="B10" s="87">
        <f t="shared" si="0"/>
        <v>0</v>
      </c>
      <c r="C10" s="87">
        <v>0</v>
      </c>
      <c r="D10" s="87"/>
      <c r="E10" s="87">
        <v>0</v>
      </c>
      <c r="F10" s="87"/>
      <c r="G10" s="87"/>
      <c r="H10" s="12" t="s">
        <v>59</v>
      </c>
    </row>
    <row r="11" s="78" customFormat="1" ht="27.75" customHeight="1" spans="1:8">
      <c r="A11" s="89" t="s">
        <v>16</v>
      </c>
      <c r="B11" s="87">
        <f t="shared" si="0"/>
        <v>0</v>
      </c>
      <c r="C11" s="87">
        <v>0</v>
      </c>
      <c r="D11" s="87"/>
      <c r="E11" s="87">
        <v>0</v>
      </c>
      <c r="F11" s="87"/>
      <c r="G11" s="87"/>
      <c r="H11" s="12" t="s">
        <v>59</v>
      </c>
    </row>
    <row r="12" s="78" customFormat="1" ht="27.75" customHeight="1" spans="1:8">
      <c r="A12" s="89" t="s">
        <v>18</v>
      </c>
      <c r="B12" s="87">
        <v>0</v>
      </c>
      <c r="C12" s="87">
        <v>0</v>
      </c>
      <c r="D12" s="87"/>
      <c r="E12" s="87"/>
      <c r="F12" s="87"/>
      <c r="G12" s="87"/>
      <c r="H12" s="12" t="s">
        <v>59</v>
      </c>
    </row>
    <row r="13" s="78" customFormat="1" ht="27.75" customHeight="1" spans="1:8">
      <c r="A13" s="89" t="s">
        <v>16</v>
      </c>
      <c r="B13" s="87">
        <v>0</v>
      </c>
      <c r="C13" s="87">
        <v>0</v>
      </c>
      <c r="D13" s="87"/>
      <c r="E13" s="87"/>
      <c r="F13" s="87"/>
      <c r="G13" s="87"/>
      <c r="H13" s="12" t="s">
        <v>59</v>
      </c>
    </row>
    <row r="14" s="78" customFormat="1" ht="27.75" customHeight="1" spans="1:8">
      <c r="A14" s="89" t="s">
        <v>19</v>
      </c>
      <c r="B14" s="88">
        <f>C14+E14</f>
        <v>1876</v>
      </c>
      <c r="C14" s="88">
        <f>C8+C10+C12</f>
        <v>1610</v>
      </c>
      <c r="D14" s="87"/>
      <c r="E14" s="88">
        <f>E9+E11</f>
        <v>266</v>
      </c>
      <c r="F14" s="87"/>
      <c r="G14" s="87"/>
      <c r="H14" s="12" t="s">
        <v>60</v>
      </c>
    </row>
    <row r="15" s="78" customFormat="1" ht="27.75" customHeight="1" spans="1:8">
      <c r="A15" s="89" t="s">
        <v>20</v>
      </c>
      <c r="B15" s="90">
        <f>C15</f>
        <v>1131</v>
      </c>
      <c r="C15" s="90">
        <v>1131</v>
      </c>
      <c r="D15" s="87"/>
      <c r="E15" s="87"/>
      <c r="F15" s="87"/>
      <c r="G15" s="87"/>
      <c r="H15" s="12" t="s">
        <v>59</v>
      </c>
    </row>
    <row r="16" s="78" customFormat="1" ht="27.75" customHeight="1" spans="1:8">
      <c r="A16" s="89" t="s">
        <v>21</v>
      </c>
      <c r="B16" s="90">
        <f>B15</f>
        <v>1131</v>
      </c>
      <c r="C16" s="90">
        <f>1131</f>
        <v>1131</v>
      </c>
      <c r="D16" s="87"/>
      <c r="E16" s="87"/>
      <c r="F16" s="87"/>
      <c r="G16" s="87"/>
      <c r="H16" s="12" t="s">
        <v>59</v>
      </c>
    </row>
    <row r="17" s="78" customFormat="1" ht="27.75" customHeight="1" spans="1:8">
      <c r="A17" s="89" t="s">
        <v>22</v>
      </c>
      <c r="B17" s="90">
        <v>0</v>
      </c>
      <c r="C17" s="90">
        <v>0</v>
      </c>
      <c r="D17" s="87"/>
      <c r="E17" s="87"/>
      <c r="F17" s="87"/>
      <c r="G17" s="87"/>
      <c r="H17" s="12" t="s">
        <v>61</v>
      </c>
    </row>
    <row r="18" s="78" customFormat="1" ht="27.75" customHeight="1" spans="1:8">
      <c r="A18" s="89" t="s">
        <v>21</v>
      </c>
      <c r="B18" s="90">
        <v>0</v>
      </c>
      <c r="C18" s="90">
        <v>0</v>
      </c>
      <c r="D18" s="87"/>
      <c r="E18" s="87"/>
      <c r="F18" s="87"/>
      <c r="G18" s="87"/>
      <c r="H18" s="12" t="s">
        <v>62</v>
      </c>
    </row>
    <row r="19" s="78" customFormat="1" ht="27.75" customHeight="1" spans="1:8">
      <c r="A19" s="89" t="s">
        <v>23</v>
      </c>
      <c r="B19" s="90">
        <v>0</v>
      </c>
      <c r="C19" s="90">
        <v>0</v>
      </c>
      <c r="D19" s="87"/>
      <c r="E19" s="87"/>
      <c r="F19" s="87"/>
      <c r="G19" s="87"/>
      <c r="H19" s="12" t="s">
        <v>63</v>
      </c>
    </row>
    <row r="20" s="78" customFormat="1" ht="27.75" customHeight="1" spans="1:8">
      <c r="A20" s="10" t="s">
        <v>24</v>
      </c>
      <c r="B20" s="91">
        <v>115.6306</v>
      </c>
      <c r="C20" s="91">
        <v>115.6306</v>
      </c>
      <c r="D20" s="87"/>
      <c r="E20" s="87"/>
      <c r="F20" s="87"/>
      <c r="G20" s="87"/>
      <c r="H20" s="12" t="s">
        <v>77</v>
      </c>
    </row>
    <row r="21" s="78" customFormat="1" ht="27.75" customHeight="1" spans="1:8">
      <c r="A21" s="10" t="s">
        <v>25</v>
      </c>
      <c r="B21" s="87">
        <f>SUM(C21+E21)</f>
        <v>20</v>
      </c>
      <c r="C21" s="90">
        <v>20</v>
      </c>
      <c r="D21" s="87"/>
      <c r="E21" s="90">
        <v>0</v>
      </c>
      <c r="F21" s="87"/>
      <c r="G21" s="87"/>
      <c r="H21" s="12" t="s">
        <v>65</v>
      </c>
    </row>
    <row r="22" s="78" customFormat="1" ht="27.75" customHeight="1" spans="1:8">
      <c r="A22" s="89" t="s">
        <v>26</v>
      </c>
      <c r="B22" s="87">
        <f>C22</f>
        <v>20</v>
      </c>
      <c r="C22" s="87">
        <v>20</v>
      </c>
      <c r="D22" s="87"/>
      <c r="E22" s="87"/>
      <c r="F22" s="87"/>
      <c r="G22" s="87"/>
      <c r="H22" s="12"/>
    </row>
    <row r="23" s="78" customFormat="1" ht="27.75" customHeight="1" spans="1:8">
      <c r="A23" s="89" t="s">
        <v>27</v>
      </c>
      <c r="B23" s="87">
        <f t="shared" ref="B23:B26" si="1">C23+E23</f>
        <v>0</v>
      </c>
      <c r="C23" s="87">
        <v>0</v>
      </c>
      <c r="D23" s="87"/>
      <c r="E23" s="87">
        <f>E21-E22</f>
        <v>0</v>
      </c>
      <c r="F23" s="87"/>
      <c r="G23" s="87"/>
      <c r="H23" s="12"/>
    </row>
    <row r="24" s="78" customFormat="1" ht="27.75" customHeight="1" spans="1:8">
      <c r="A24" s="10" t="s">
        <v>28</v>
      </c>
      <c r="B24" s="92">
        <f t="shared" si="1"/>
        <v>3102.6306</v>
      </c>
      <c r="C24" s="92">
        <f>C6+C20-C21</f>
        <v>2836.6306</v>
      </c>
      <c r="D24" s="87"/>
      <c r="E24" s="87">
        <f>E6+E20-E21</f>
        <v>266</v>
      </c>
      <c r="F24" s="87"/>
      <c r="G24" s="87"/>
      <c r="H24" s="12" t="s">
        <v>66</v>
      </c>
    </row>
    <row r="25" s="78" customFormat="1" ht="45" customHeight="1" spans="1:8">
      <c r="A25" s="89" t="s">
        <v>29</v>
      </c>
      <c r="B25" s="92">
        <v>95.6306</v>
      </c>
      <c r="C25" s="91">
        <v>95.6306</v>
      </c>
      <c r="D25" s="87"/>
      <c r="E25" s="87"/>
      <c r="F25" s="87"/>
      <c r="G25" s="87"/>
      <c r="H25" s="12" t="s">
        <v>67</v>
      </c>
    </row>
    <row r="26" s="78" customFormat="1" ht="27.75" customHeight="1" spans="1:8">
      <c r="A26" s="89" t="s">
        <v>30</v>
      </c>
      <c r="B26" s="87">
        <f t="shared" si="1"/>
        <v>3007</v>
      </c>
      <c r="C26" s="87">
        <f>C24-C25</f>
        <v>2741</v>
      </c>
      <c r="D26" s="87"/>
      <c r="E26" s="87">
        <f>E6+E20-E23</f>
        <v>266</v>
      </c>
      <c r="F26" s="87"/>
      <c r="G26" s="87"/>
      <c r="H26" s="12" t="s">
        <v>68</v>
      </c>
    </row>
    <row r="27" s="78" customFormat="1" ht="27.75" customHeight="1" spans="1:8">
      <c r="A27" s="93" t="s">
        <v>88</v>
      </c>
      <c r="B27" s="82"/>
      <c r="C27" s="82"/>
      <c r="D27" s="82" t="s">
        <v>89</v>
      </c>
      <c r="E27" s="82"/>
      <c r="F27" s="82"/>
      <c r="G27" s="82"/>
      <c r="H27" s="94" t="s">
        <v>71</v>
      </c>
    </row>
    <row r="28" s="78" customFormat="1" ht="117" customHeight="1" spans="1:8">
      <c r="A28" s="95" t="s">
        <v>90</v>
      </c>
      <c r="B28" s="95"/>
      <c r="C28" s="95"/>
      <c r="D28" s="95"/>
      <c r="E28" s="95"/>
      <c r="F28" s="95"/>
      <c r="G28" s="95"/>
      <c r="H28" s="95"/>
    </row>
    <row r="29" s="78" customFormat="1" ht="14.1" customHeight="1" spans="1:7">
      <c r="A29" s="96" t="s">
        <v>44</v>
      </c>
      <c r="B29" s="96"/>
      <c r="C29" s="96"/>
      <c r="D29" s="96"/>
      <c r="E29" s="96"/>
      <c r="F29" s="96"/>
      <c r="G29" s="97"/>
    </row>
  </sheetData>
  <mergeCells count="12">
    <mergeCell ref="A2:H2"/>
    <mergeCell ref="A3:B3"/>
    <mergeCell ref="C3:D3"/>
    <mergeCell ref="E3:G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opLeftCell="A22" workbookViewId="0">
      <selection activeCell="H27" sqref="H27"/>
    </sheetView>
  </sheetViews>
  <sheetFormatPr defaultColWidth="9" defaultRowHeight="15" outlineLevelCol="7"/>
  <cols>
    <col min="1" max="1" width="17.375" style="50" customWidth="1"/>
    <col min="2" max="3" width="12.75" style="50" customWidth="1"/>
    <col min="4" max="4" width="15.25" style="50" customWidth="1"/>
    <col min="5" max="7" width="13.125" style="50" customWidth="1"/>
    <col min="8" max="8" width="23.125" style="50" customWidth="1"/>
    <col min="9" max="9" width="9" style="50"/>
    <col min="10" max="10" width="11.125" style="50" customWidth="1"/>
    <col min="11" max="11" width="9" style="50"/>
    <col min="12" max="12" width="11.125" style="50" customWidth="1"/>
    <col min="13" max="16384" width="9" style="50"/>
  </cols>
  <sheetData>
    <row r="1" s="50" customFormat="1" ht="18.75" customHeight="1" spans="1:1">
      <c r="A1" s="51" t="s">
        <v>0</v>
      </c>
    </row>
    <row r="2" s="50" customFormat="1" ht="26.25" customHeight="1" spans="1:8">
      <c r="A2" s="52" t="s">
        <v>51</v>
      </c>
      <c r="B2" s="52"/>
      <c r="C2" s="52"/>
      <c r="D2" s="52"/>
      <c r="E2" s="52"/>
      <c r="F2" s="52"/>
      <c r="G2" s="52"/>
      <c r="H2" s="53"/>
    </row>
    <row r="3" s="50" customFormat="1" ht="23" customHeight="1" spans="1:8">
      <c r="A3" s="54" t="s">
        <v>91</v>
      </c>
      <c r="B3" s="54"/>
      <c r="C3" s="54" t="s">
        <v>92</v>
      </c>
      <c r="D3" s="54"/>
      <c r="E3" s="54"/>
      <c r="F3" s="55"/>
      <c r="G3" s="55"/>
      <c r="H3" s="56" t="s">
        <v>4</v>
      </c>
    </row>
    <row r="4" s="50" customFormat="1" ht="16" customHeight="1" spans="1:8">
      <c r="A4" s="57"/>
      <c r="B4" s="57" t="s">
        <v>5</v>
      </c>
      <c r="C4" s="57" t="s">
        <v>6</v>
      </c>
      <c r="D4" s="57"/>
      <c r="E4" s="57"/>
      <c r="F4" s="57"/>
      <c r="G4" s="57"/>
      <c r="H4" s="58" t="s">
        <v>7</v>
      </c>
    </row>
    <row r="5" s="50" customFormat="1" ht="25" customHeight="1" spans="1:8">
      <c r="A5" s="57"/>
      <c r="B5" s="57"/>
      <c r="C5" s="57" t="s">
        <v>8</v>
      </c>
      <c r="D5" s="57" t="s">
        <v>9</v>
      </c>
      <c r="E5" s="57" t="s">
        <v>93</v>
      </c>
      <c r="F5" s="57" t="s">
        <v>94</v>
      </c>
      <c r="G5" s="57" t="s">
        <v>95</v>
      </c>
      <c r="H5" s="58"/>
    </row>
    <row r="6" s="50" customFormat="1" ht="26" customHeight="1" spans="1:8">
      <c r="A6" s="59" t="s">
        <v>13</v>
      </c>
      <c r="B6" s="60">
        <v>5521</v>
      </c>
      <c r="C6" s="61">
        <v>5281</v>
      </c>
      <c r="D6" s="61"/>
      <c r="E6" s="60">
        <v>200</v>
      </c>
      <c r="F6" s="61">
        <v>40</v>
      </c>
      <c r="G6" s="62"/>
      <c r="H6" s="63" t="s">
        <v>58</v>
      </c>
    </row>
    <row r="7" s="50" customFormat="1" ht="22" customHeight="1" spans="1:8">
      <c r="A7" s="63" t="s">
        <v>14</v>
      </c>
      <c r="B7" s="60">
        <v>3186</v>
      </c>
      <c r="C7" s="60">
        <v>2946</v>
      </c>
      <c r="D7" s="61"/>
      <c r="E7" s="60">
        <v>200</v>
      </c>
      <c r="F7" s="61">
        <v>40</v>
      </c>
      <c r="G7" s="62"/>
      <c r="H7" s="63" t="s">
        <v>59</v>
      </c>
    </row>
    <row r="8" s="50" customFormat="1" ht="26" customHeight="1" spans="1:8">
      <c r="A8" s="63" t="s">
        <v>15</v>
      </c>
      <c r="B8" s="60">
        <v>3186</v>
      </c>
      <c r="C8" s="60">
        <v>2946</v>
      </c>
      <c r="D8" s="61"/>
      <c r="E8" s="60">
        <v>200</v>
      </c>
      <c r="F8" s="61">
        <v>40</v>
      </c>
      <c r="G8" s="62"/>
      <c r="H8" s="63" t="s">
        <v>59</v>
      </c>
    </row>
    <row r="9" s="50" customFormat="1" ht="22" customHeight="1" spans="1:8">
      <c r="A9" s="63" t="s">
        <v>16</v>
      </c>
      <c r="B9" s="60">
        <v>3186</v>
      </c>
      <c r="C9" s="60">
        <v>2946</v>
      </c>
      <c r="D9" s="61"/>
      <c r="E9" s="60">
        <v>200</v>
      </c>
      <c r="F9" s="61">
        <v>40</v>
      </c>
      <c r="G9" s="62"/>
      <c r="H9" s="63" t="s">
        <v>59</v>
      </c>
    </row>
    <row r="10" s="50" customFormat="1" ht="20" customHeight="1" spans="1:8">
      <c r="A10" s="63" t="s">
        <v>17</v>
      </c>
      <c r="B10" s="60"/>
      <c r="C10" s="60"/>
      <c r="D10" s="60"/>
      <c r="E10" s="60"/>
      <c r="F10" s="62"/>
      <c r="G10" s="62"/>
      <c r="H10" s="63" t="s">
        <v>59</v>
      </c>
    </row>
    <row r="11" s="50" customFormat="1" ht="25" customHeight="1" spans="1:8">
      <c r="A11" s="63" t="s">
        <v>16</v>
      </c>
      <c r="B11" s="60"/>
      <c r="C11" s="60"/>
      <c r="D11" s="60"/>
      <c r="E11" s="60"/>
      <c r="F11" s="62"/>
      <c r="G11" s="62"/>
      <c r="H11" s="63" t="s">
        <v>59</v>
      </c>
    </row>
    <row r="12" s="50" customFormat="1" ht="23" customHeight="1" spans="1:8">
      <c r="A12" s="63" t="s">
        <v>18</v>
      </c>
      <c r="B12" s="60"/>
      <c r="C12" s="60"/>
      <c r="D12" s="61"/>
      <c r="E12" s="61"/>
      <c r="F12" s="62"/>
      <c r="G12" s="62"/>
      <c r="H12" s="63" t="s">
        <v>59</v>
      </c>
    </row>
    <row r="13" s="50" customFormat="1" ht="24" customHeight="1" spans="1:8">
      <c r="A13" s="63" t="s">
        <v>16</v>
      </c>
      <c r="B13" s="60"/>
      <c r="C13" s="60"/>
      <c r="D13" s="61"/>
      <c r="E13" s="61"/>
      <c r="F13" s="62"/>
      <c r="G13" s="62"/>
      <c r="H13" s="63" t="s">
        <v>59</v>
      </c>
    </row>
    <row r="14" s="50" customFormat="1" ht="37" customHeight="1" spans="1:8">
      <c r="A14" s="63" t="s">
        <v>19</v>
      </c>
      <c r="B14" s="60">
        <v>3186</v>
      </c>
      <c r="C14" s="60">
        <v>2946</v>
      </c>
      <c r="D14" s="61"/>
      <c r="E14" s="60">
        <v>200</v>
      </c>
      <c r="F14" s="61">
        <v>40</v>
      </c>
      <c r="G14" s="62"/>
      <c r="H14" s="63" t="s">
        <v>60</v>
      </c>
    </row>
    <row r="15" s="50" customFormat="1" ht="28" customHeight="1" spans="1:8">
      <c r="A15" s="63" t="s">
        <v>20</v>
      </c>
      <c r="B15" s="60">
        <v>2335</v>
      </c>
      <c r="C15" s="60">
        <v>2335</v>
      </c>
      <c r="D15" s="61"/>
      <c r="E15" s="61"/>
      <c r="F15" s="62"/>
      <c r="G15" s="62"/>
      <c r="H15" s="63" t="s">
        <v>59</v>
      </c>
    </row>
    <row r="16" s="50" customFormat="1" ht="25" customHeight="1" spans="1:8">
      <c r="A16" s="63" t="s">
        <v>21</v>
      </c>
      <c r="B16" s="61"/>
      <c r="C16" s="61"/>
      <c r="D16" s="61"/>
      <c r="E16" s="61"/>
      <c r="F16" s="62"/>
      <c r="G16" s="62"/>
      <c r="H16" s="63" t="s">
        <v>59</v>
      </c>
    </row>
    <row r="17" s="50" customFormat="1" ht="39" customHeight="1" spans="1:8">
      <c r="A17" s="63" t="s">
        <v>22</v>
      </c>
      <c r="B17" s="61"/>
      <c r="C17" s="61"/>
      <c r="D17" s="61"/>
      <c r="E17" s="61"/>
      <c r="F17" s="62"/>
      <c r="G17" s="62"/>
      <c r="H17" s="63" t="s">
        <v>61</v>
      </c>
    </row>
    <row r="18" s="50" customFormat="1" ht="33" customHeight="1" spans="1:8">
      <c r="A18" s="63" t="s">
        <v>21</v>
      </c>
      <c r="B18" s="61"/>
      <c r="C18" s="61"/>
      <c r="D18" s="61"/>
      <c r="E18" s="61"/>
      <c r="F18" s="62" t="s">
        <v>38</v>
      </c>
      <c r="G18" s="62"/>
      <c r="H18" s="63" t="s">
        <v>62</v>
      </c>
    </row>
    <row r="19" s="50" customFormat="1" ht="42" customHeight="1" spans="1:8">
      <c r="A19" s="63" t="s">
        <v>23</v>
      </c>
      <c r="B19" s="60"/>
      <c r="C19" s="60"/>
      <c r="D19" s="61"/>
      <c r="E19" s="61"/>
      <c r="F19" s="62"/>
      <c r="G19" s="62"/>
      <c r="H19" s="63" t="s">
        <v>63</v>
      </c>
    </row>
    <row r="20" s="50" customFormat="1" ht="96" customHeight="1" spans="1:8">
      <c r="A20" s="59" t="s">
        <v>24</v>
      </c>
      <c r="B20" s="61">
        <v>0</v>
      </c>
      <c r="C20" s="61"/>
      <c r="D20" s="61"/>
      <c r="E20" s="61"/>
      <c r="F20" s="62"/>
      <c r="G20" s="62"/>
      <c r="H20" s="63" t="s">
        <v>96</v>
      </c>
    </row>
    <row r="21" s="50" customFormat="1" ht="52" customHeight="1" spans="1:8">
      <c r="A21" s="64" t="s">
        <v>25</v>
      </c>
      <c r="B21" s="61"/>
      <c r="C21" s="61"/>
      <c r="D21" s="65"/>
      <c r="E21" s="65"/>
      <c r="F21" s="66"/>
      <c r="G21" s="66"/>
      <c r="H21" s="67" t="s">
        <v>65</v>
      </c>
    </row>
    <row r="22" s="50" customFormat="1" ht="44" customHeight="1" spans="1:8">
      <c r="A22" s="67" t="s">
        <v>26</v>
      </c>
      <c r="B22" s="68"/>
      <c r="C22" s="68"/>
      <c r="D22" s="65"/>
      <c r="E22" s="65"/>
      <c r="F22" s="66"/>
      <c r="G22" s="66"/>
      <c r="H22" s="67"/>
    </row>
    <row r="23" s="50" customFormat="1" ht="28" customHeight="1" spans="1:8">
      <c r="A23" s="67" t="s">
        <v>27</v>
      </c>
      <c r="B23" s="69"/>
      <c r="C23" s="69"/>
      <c r="D23" s="69"/>
      <c r="E23" s="69"/>
      <c r="F23" s="66"/>
      <c r="G23" s="66"/>
      <c r="H23" s="67"/>
    </row>
    <row r="24" s="50" customFormat="1" ht="32" customHeight="1" spans="1:8">
      <c r="A24" s="59" t="s">
        <v>28</v>
      </c>
      <c r="B24" s="60">
        <v>5521</v>
      </c>
      <c r="C24" s="61">
        <v>5281</v>
      </c>
      <c r="D24" s="61"/>
      <c r="E24" s="60">
        <v>200</v>
      </c>
      <c r="F24" s="61">
        <v>40</v>
      </c>
      <c r="G24" s="62"/>
      <c r="H24" s="63" t="s">
        <v>66</v>
      </c>
    </row>
    <row r="25" s="50" customFormat="1" ht="74" customHeight="1" spans="1:8">
      <c r="A25" s="63" t="s">
        <v>29</v>
      </c>
      <c r="B25" s="70"/>
      <c r="C25" s="70"/>
      <c r="D25" s="61"/>
      <c r="E25" s="61"/>
      <c r="F25" s="62"/>
      <c r="G25" s="62"/>
      <c r="H25" s="67" t="s">
        <v>67</v>
      </c>
    </row>
    <row r="26" s="50" customFormat="1" ht="50" customHeight="1" spans="1:8">
      <c r="A26" s="63" t="s">
        <v>30</v>
      </c>
      <c r="B26" s="60">
        <v>5521</v>
      </c>
      <c r="C26" s="61">
        <v>5281</v>
      </c>
      <c r="D26" s="61"/>
      <c r="E26" s="60">
        <v>200</v>
      </c>
      <c r="F26" s="61">
        <v>40</v>
      </c>
      <c r="G26" s="62"/>
      <c r="H26" s="63" t="s">
        <v>97</v>
      </c>
    </row>
    <row r="27" s="50" customFormat="1" ht="44" customHeight="1" spans="1:8">
      <c r="A27" s="71" t="s">
        <v>98</v>
      </c>
      <c r="B27" s="72"/>
      <c r="C27" s="72"/>
      <c r="D27" s="72" t="s">
        <v>99</v>
      </c>
      <c r="E27" s="72"/>
      <c r="F27" s="72"/>
      <c r="G27" s="72"/>
      <c r="H27" s="71" t="s">
        <v>71</v>
      </c>
    </row>
    <row r="28" s="50" customFormat="1" ht="117" customHeight="1" spans="1:8">
      <c r="A28" s="73" t="s">
        <v>100</v>
      </c>
      <c r="B28" s="73"/>
      <c r="C28" s="73"/>
      <c r="D28" s="73"/>
      <c r="E28" s="73"/>
      <c r="F28" s="73"/>
      <c r="G28" s="73"/>
      <c r="H28" s="73"/>
    </row>
    <row r="29" s="50" customFormat="1" ht="13.5" customHeight="1" spans="1:8">
      <c r="A29" s="74" t="s">
        <v>44</v>
      </c>
      <c r="B29" s="75"/>
      <c r="C29" s="75"/>
      <c r="D29" s="75"/>
      <c r="E29" s="75"/>
      <c r="F29" s="75"/>
      <c r="G29" s="76"/>
      <c r="H29" s="77"/>
    </row>
    <row r="30" s="50" customFormat="1" ht="13.5" customHeight="1" spans="1:8">
      <c r="A30" s="77"/>
      <c r="B30" s="77"/>
      <c r="C30" s="77"/>
      <c r="D30" s="77"/>
      <c r="E30" s="77"/>
      <c r="F30" s="77"/>
      <c r="G30" s="77"/>
      <c r="H30" s="77"/>
    </row>
  </sheetData>
  <mergeCells count="11">
    <mergeCell ref="A2:H2"/>
    <mergeCell ref="A3:B3"/>
    <mergeCell ref="C3:E3"/>
    <mergeCell ref="C4:G4"/>
    <mergeCell ref="B27:C27"/>
    <mergeCell ref="D27:E27"/>
    <mergeCell ref="F27:G27"/>
    <mergeCell ref="A28:H28"/>
    <mergeCell ref="A4:A5"/>
    <mergeCell ref="B4:B5"/>
    <mergeCell ref="H4:H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桂林市汇总</vt:lpstr>
      <vt:lpstr>全州县</vt:lpstr>
      <vt:lpstr>临桂区</vt:lpstr>
      <vt:lpstr>永福县</vt:lpstr>
      <vt:lpstr>龙胜县</vt:lpstr>
      <vt:lpstr>雁山区</vt:lpstr>
      <vt:lpstr>恭城县</vt:lpstr>
      <vt:lpstr>兴安县</vt:lpstr>
      <vt:lpstr>平乐县</vt:lpstr>
      <vt:lpstr>灌阳县</vt:lpstr>
      <vt:lpstr>阳朔县</vt:lpstr>
      <vt:lpstr>资源县</vt:lpstr>
      <vt:lpstr>灵川县</vt:lpstr>
      <vt:lpstr>荔浦市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吃面包 ✿◡_ゞ</cp:lastModifiedBy>
  <dcterms:created xsi:type="dcterms:W3CDTF">2019-10-22T00:31:00Z</dcterms:created>
  <dcterms:modified xsi:type="dcterms:W3CDTF">2022-02-18T07:59:35Z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F5B739EFE60B4A699AD4C4646161B806</vt:lpwstr>
  </property>
</Properties>
</file>